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Valeria\Documents\FAIMA VALERIA\FAIMA VALERIA 2025\11. DEPARTAMENTO PARITARIO\CCT\ACUERDOS PARITARIOS Y ESCALAS\2026\"/>
    </mc:Choice>
  </mc:AlternateContent>
  <xr:revisionPtr revIDLastSave="0" documentId="8_{95B7F3B0-AE1D-49A8-819C-935A00A52093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RAMA GENERAL" sheetId="1" r:id="rId1"/>
    <sheet name="ASERRADEROS" sheetId="5" r:id="rId2"/>
    <sheet name="TERCIADOS" sheetId="6" r:id="rId3"/>
    <sheet name="AGLOMERADO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E39" i="1"/>
  <c r="E34" i="1"/>
  <c r="E29" i="1"/>
  <c r="E24" i="1"/>
  <c r="E89" i="4" l="1"/>
  <c r="E84" i="4"/>
  <c r="E79" i="4"/>
  <c r="E74" i="4"/>
  <c r="E69" i="4"/>
  <c r="E64" i="4"/>
  <c r="E59" i="4"/>
  <c r="E54" i="4"/>
  <c r="E49" i="4"/>
  <c r="E44" i="4"/>
  <c r="E39" i="4"/>
  <c r="E34" i="4"/>
  <c r="E29" i="4"/>
  <c r="E24" i="4"/>
  <c r="E19" i="4"/>
  <c r="E14" i="4"/>
  <c r="E9" i="4"/>
  <c r="E47" i="6"/>
  <c r="E42" i="6"/>
  <c r="E37" i="6"/>
  <c r="E32" i="6"/>
  <c r="E27" i="6"/>
  <c r="E22" i="6"/>
  <c r="E17" i="6"/>
  <c r="E47" i="5"/>
  <c r="E42" i="5"/>
  <c r="E37" i="5"/>
  <c r="E32" i="5"/>
  <c r="E22" i="5"/>
  <c r="E27" i="5"/>
  <c r="E17" i="5"/>
  <c r="E23" i="1"/>
  <c r="E27" i="1" s="1"/>
  <c r="E26" i="1"/>
  <c r="E19" i="1"/>
  <c r="I23" i="1" l="1"/>
  <c r="G23" i="1"/>
  <c r="I25" i="1"/>
  <c r="I26" i="1"/>
  <c r="G26" i="1"/>
  <c r="G27" i="1" s="1"/>
  <c r="E91" i="4"/>
  <c r="E88" i="4"/>
  <c r="E86" i="4"/>
  <c r="E83" i="4"/>
  <c r="E87" i="4" s="1"/>
  <c r="E81" i="4"/>
  <c r="E78" i="4"/>
  <c r="E76" i="4"/>
  <c r="E73" i="4"/>
  <c r="E71" i="4"/>
  <c r="E68" i="4"/>
  <c r="E66" i="4"/>
  <c r="E63" i="4"/>
  <c r="E67" i="4" s="1"/>
  <c r="E61" i="4"/>
  <c r="E58" i="4"/>
  <c r="E56" i="4"/>
  <c r="E53" i="4"/>
  <c r="E51" i="4"/>
  <c r="E48" i="4"/>
  <c r="E46" i="4"/>
  <c r="E43" i="4"/>
  <c r="E47" i="4" s="1"/>
  <c r="E41" i="4"/>
  <c r="E38" i="4"/>
  <c r="E36" i="4"/>
  <c r="E33" i="4"/>
  <c r="E31" i="4"/>
  <c r="E28" i="4"/>
  <c r="E26" i="4"/>
  <c r="E23" i="4"/>
  <c r="E27" i="4" s="1"/>
  <c r="E21" i="4"/>
  <c r="E18" i="4"/>
  <c r="E16" i="4"/>
  <c r="E13" i="4"/>
  <c r="E49" i="6"/>
  <c r="E46" i="6"/>
  <c r="E44" i="6"/>
  <c r="E41" i="6"/>
  <c r="E45" i="6" s="1"/>
  <c r="E39" i="6"/>
  <c r="E36" i="6"/>
  <c r="E34" i="6"/>
  <c r="E31" i="6"/>
  <c r="E29" i="6"/>
  <c r="E26" i="6"/>
  <c r="E24" i="6"/>
  <c r="E21" i="6"/>
  <c r="E49" i="5"/>
  <c r="E46" i="5"/>
  <c r="E44" i="5"/>
  <c r="E41" i="5"/>
  <c r="E39" i="5"/>
  <c r="E36" i="5"/>
  <c r="E34" i="5"/>
  <c r="E31" i="5"/>
  <c r="E35" i="5" s="1"/>
  <c r="E29" i="5"/>
  <c r="E26" i="5"/>
  <c r="E24" i="5"/>
  <c r="E21" i="5"/>
  <c r="E46" i="1"/>
  <c r="E43" i="1"/>
  <c r="E41" i="1"/>
  <c r="E38" i="1"/>
  <c r="E42" i="1" s="1"/>
  <c r="E36" i="1"/>
  <c r="E33" i="1"/>
  <c r="E31" i="1"/>
  <c r="E28" i="1"/>
  <c r="E11" i="4"/>
  <c r="E8" i="4"/>
  <c r="E19" i="6"/>
  <c r="E16" i="6"/>
  <c r="E19" i="5"/>
  <c r="E16" i="5"/>
  <c r="E21" i="1"/>
  <c r="E18" i="1"/>
  <c r="E47" i="1" l="1"/>
  <c r="E40" i="5"/>
  <c r="E30" i="6"/>
  <c r="E50" i="6"/>
  <c r="E32" i="4"/>
  <c r="E52" i="4"/>
  <c r="E72" i="4"/>
  <c r="E92" i="4"/>
  <c r="E32" i="1"/>
  <c r="E25" i="5"/>
  <c r="E45" i="5"/>
  <c r="E17" i="4"/>
  <c r="E37" i="4"/>
  <c r="E57" i="4"/>
  <c r="E77" i="4"/>
  <c r="E30" i="5"/>
  <c r="E50" i="5"/>
  <c r="E22" i="4"/>
  <c r="E42" i="4"/>
  <c r="E62" i="4"/>
  <c r="E82" i="4"/>
  <c r="I41" i="6"/>
  <c r="G41" i="6"/>
  <c r="I23" i="4"/>
  <c r="G23" i="4"/>
  <c r="I43" i="4"/>
  <c r="G43" i="4"/>
  <c r="I63" i="4"/>
  <c r="G63" i="4"/>
  <c r="I83" i="4"/>
  <c r="G83" i="4"/>
  <c r="I31" i="5"/>
  <c r="G31" i="5"/>
  <c r="G43" i="1"/>
  <c r="I43" i="1"/>
  <c r="G38" i="1"/>
  <c r="I38" i="1"/>
  <c r="G28" i="1"/>
  <c r="I28" i="1"/>
  <c r="I27" i="1"/>
  <c r="E40" i="6"/>
  <c r="E35" i="6"/>
  <c r="E25" i="6"/>
  <c r="E20" i="6"/>
  <c r="G16" i="6" s="1"/>
  <c r="E20" i="5"/>
  <c r="G16" i="5" s="1"/>
  <c r="E37" i="1"/>
  <c r="E22" i="1"/>
  <c r="I18" i="1" s="1"/>
  <c r="E12" i="4"/>
  <c r="G8" i="4" s="1"/>
  <c r="I88" i="4" l="1"/>
  <c r="G88" i="4"/>
  <c r="I86" i="4"/>
  <c r="I85" i="4"/>
  <c r="G87" i="4"/>
  <c r="G86" i="4"/>
  <c r="G44" i="6"/>
  <c r="G45" i="6" s="1"/>
  <c r="I44" i="6"/>
  <c r="I43" i="6"/>
  <c r="G73" i="4"/>
  <c r="I73" i="4"/>
  <c r="I68" i="4"/>
  <c r="G68" i="4"/>
  <c r="I87" i="4"/>
  <c r="I53" i="4"/>
  <c r="G53" i="4"/>
  <c r="I48" i="4"/>
  <c r="G48" i="4"/>
  <c r="I28" i="4"/>
  <c r="G28" i="4"/>
  <c r="I21" i="6"/>
  <c r="G21" i="6"/>
  <c r="I58" i="4"/>
  <c r="G58" i="4"/>
  <c r="G13" i="4"/>
  <c r="I13" i="4"/>
  <c r="I46" i="6"/>
  <c r="G46" i="6"/>
  <c r="I19" i="6"/>
  <c r="I18" i="6"/>
  <c r="G19" i="6"/>
  <c r="I31" i="6"/>
  <c r="G31" i="6"/>
  <c r="I41" i="5"/>
  <c r="G41" i="5"/>
  <c r="I26" i="6"/>
  <c r="G26" i="6"/>
  <c r="I26" i="5"/>
  <c r="G26" i="5"/>
  <c r="I78" i="4"/>
  <c r="G78" i="4"/>
  <c r="G46" i="4"/>
  <c r="G47" i="4" s="1"/>
  <c r="I46" i="4"/>
  <c r="I45" i="4"/>
  <c r="I38" i="4"/>
  <c r="G38" i="4"/>
  <c r="I36" i="6"/>
  <c r="G36" i="6"/>
  <c r="I18" i="4"/>
  <c r="G18" i="4"/>
  <c r="I21" i="5"/>
  <c r="G21" i="5"/>
  <c r="G36" i="5"/>
  <c r="I36" i="5"/>
  <c r="I18" i="5"/>
  <c r="G19" i="5"/>
  <c r="I19" i="5"/>
  <c r="I65" i="4"/>
  <c r="G66" i="4"/>
  <c r="G67" i="4" s="1"/>
  <c r="I66" i="4"/>
  <c r="G33" i="4"/>
  <c r="I33" i="4"/>
  <c r="I11" i="4"/>
  <c r="I10" i="4"/>
  <c r="G11" i="4"/>
  <c r="I33" i="5"/>
  <c r="I34" i="5"/>
  <c r="G34" i="5"/>
  <c r="G35" i="5" s="1"/>
  <c r="I26" i="4"/>
  <c r="I25" i="4"/>
  <c r="I27" i="4" s="1"/>
  <c r="G26" i="4"/>
  <c r="G27" i="4" s="1"/>
  <c r="I46" i="5"/>
  <c r="G46" i="5"/>
  <c r="I45" i="1"/>
  <c r="G46" i="1"/>
  <c r="G47" i="1" s="1"/>
  <c r="I46" i="1"/>
  <c r="I41" i="1"/>
  <c r="G41" i="1"/>
  <c r="G42" i="1" s="1"/>
  <c r="I40" i="1"/>
  <c r="I33" i="1"/>
  <c r="G33" i="1"/>
  <c r="I30" i="1"/>
  <c r="I31" i="1"/>
  <c r="G31" i="1"/>
  <c r="G32" i="1" s="1"/>
  <c r="I16" i="6"/>
  <c r="I20" i="6" s="1"/>
  <c r="I16" i="5"/>
  <c r="I20" i="5" s="1"/>
  <c r="G18" i="1"/>
  <c r="I8" i="4"/>
  <c r="G12" i="4"/>
  <c r="G20" i="6"/>
  <c r="G20" i="5"/>
  <c r="I28" i="5" l="1"/>
  <c r="G29" i="5"/>
  <c r="G30" i="5" s="1"/>
  <c r="I29" i="5"/>
  <c r="I39" i="5"/>
  <c r="I38" i="5"/>
  <c r="G39" i="5"/>
  <c r="G40" i="5" s="1"/>
  <c r="I28" i="6"/>
  <c r="I30" i="6" s="1"/>
  <c r="G29" i="6"/>
  <c r="G30" i="6" s="1"/>
  <c r="I29" i="6"/>
  <c r="I71" i="4"/>
  <c r="I70" i="4"/>
  <c r="I72" i="4" s="1"/>
  <c r="G71" i="4"/>
  <c r="G72" i="4" s="1"/>
  <c r="I23" i="5"/>
  <c r="I25" i="5" s="1"/>
  <c r="I24" i="5"/>
  <c r="G24" i="5"/>
  <c r="G25" i="5" s="1"/>
  <c r="I47" i="4"/>
  <c r="I48" i="6"/>
  <c r="G49" i="6"/>
  <c r="G50" i="6" s="1"/>
  <c r="I49" i="6"/>
  <c r="I30" i="4"/>
  <c r="G31" i="4"/>
  <c r="I31" i="4"/>
  <c r="G32" i="4"/>
  <c r="I21" i="1"/>
  <c r="I20" i="1"/>
  <c r="I40" i="4"/>
  <c r="G41" i="4"/>
  <c r="G42" i="4" s="1"/>
  <c r="I41" i="4"/>
  <c r="G24" i="6"/>
  <c r="G25" i="6" s="1"/>
  <c r="I23" i="6"/>
  <c r="I24" i="6"/>
  <c r="I43" i="5"/>
  <c r="I44" i="5"/>
  <c r="G44" i="5"/>
  <c r="G45" i="5" s="1"/>
  <c r="I32" i="1"/>
  <c r="I35" i="5"/>
  <c r="I67" i="4"/>
  <c r="I20" i="4"/>
  <c r="I22" i="4" s="1"/>
  <c r="G21" i="4"/>
  <c r="G22" i="4" s="1"/>
  <c r="I21" i="4"/>
  <c r="G51" i="4"/>
  <c r="I50" i="4"/>
  <c r="I51" i="4"/>
  <c r="G52" i="4"/>
  <c r="I75" i="4"/>
  <c r="I76" i="4"/>
  <c r="G76" i="4"/>
  <c r="G77" i="4" s="1"/>
  <c r="I36" i="4"/>
  <c r="G36" i="4"/>
  <c r="G37" i="4" s="1"/>
  <c r="I35" i="4"/>
  <c r="I37" i="4" s="1"/>
  <c r="I48" i="5"/>
  <c r="G49" i="5"/>
  <c r="G50" i="5" s="1"/>
  <c r="I49" i="5"/>
  <c r="I80" i="4"/>
  <c r="G81" i="4"/>
  <c r="G82" i="4" s="1"/>
  <c r="I81" i="4"/>
  <c r="G34" i="6"/>
  <c r="G35" i="6" s="1"/>
  <c r="I34" i="6"/>
  <c r="I33" i="6"/>
  <c r="I16" i="4"/>
  <c r="I15" i="4"/>
  <c r="G16" i="4"/>
  <c r="G17" i="4" s="1"/>
  <c r="I90" i="4"/>
  <c r="I91" i="4"/>
  <c r="I92" i="4" s="1"/>
  <c r="G91" i="4"/>
  <c r="G92" i="4"/>
  <c r="I39" i="6"/>
  <c r="I38" i="6"/>
  <c r="I40" i="6" s="1"/>
  <c r="G39" i="6"/>
  <c r="G40" i="6" s="1"/>
  <c r="I60" i="4"/>
  <c r="G61" i="4"/>
  <c r="G62" i="4" s="1"/>
  <c r="I61" i="4"/>
  <c r="I55" i="4"/>
  <c r="G56" i="4"/>
  <c r="I56" i="4"/>
  <c r="I57" i="4" s="1"/>
  <c r="G57" i="4"/>
  <c r="I45" i="6"/>
  <c r="I47" i="1"/>
  <c r="I42" i="1"/>
  <c r="I35" i="1"/>
  <c r="G36" i="1"/>
  <c r="G37" i="1" s="1"/>
  <c r="I36" i="1"/>
  <c r="G21" i="1"/>
  <c r="I12" i="4"/>
  <c r="I17" i="4" l="1"/>
  <c r="I25" i="6"/>
  <c r="I77" i="4"/>
  <c r="I32" i="4"/>
  <c r="I35" i="6"/>
  <c r="I40" i="5"/>
  <c r="I50" i="5"/>
  <c r="I62" i="4"/>
  <c r="I52" i="4"/>
  <c r="I42" i="4"/>
  <c r="I82" i="4"/>
  <c r="I45" i="5"/>
  <c r="I50" i="6"/>
  <c r="I30" i="5"/>
  <c r="I37" i="1"/>
  <c r="I22" i="1"/>
  <c r="G22" i="1" l="1"/>
</calcChain>
</file>

<file path=xl/sharedStrings.xml><?xml version="1.0" encoding="utf-8"?>
<sst xmlns="http://schemas.openxmlformats.org/spreadsheetml/2006/main" count="552" uniqueCount="60">
  <si>
    <t>MUEBLES, ABERTURAS, CARPINTERIAS Y DEMÁS MANUFACTURAS DE MADERA Y AFINES</t>
  </si>
  <si>
    <t>Convenio Colectivo de Trabajo 335/75</t>
  </si>
  <si>
    <t>CATEGORIA</t>
  </si>
  <si>
    <t>I-OFICIAL MULTIPLE</t>
  </si>
  <si>
    <t>II-OFICIAL ESPECIALIZADO</t>
  </si>
  <si>
    <t>III-OFICIAL GENERAL</t>
  </si>
  <si>
    <t xml:space="preserve">IV-MEDIO OFICIAL </t>
  </si>
  <si>
    <t>V-AYUDANTE</t>
  </si>
  <si>
    <t>VI-OPERARIO ACT. INDUSTRIAL</t>
  </si>
  <si>
    <t>V.H.T.</t>
  </si>
  <si>
    <t>MADERAS TERCIADAS</t>
  </si>
  <si>
    <t>VEHICULO 2</t>
  </si>
  <si>
    <t>VEHICULO 3</t>
  </si>
  <si>
    <t>VEHICULO 4</t>
  </si>
  <si>
    <t>PRODUCCION 1</t>
  </si>
  <si>
    <t>PRODUCCION 2</t>
  </si>
  <si>
    <t>PRODUCCION 3</t>
  </si>
  <si>
    <t>PRODUCCION 4</t>
  </si>
  <si>
    <t>PRODUCCION 5</t>
  </si>
  <si>
    <t>MANT. OF. ESP. 1</t>
  </si>
  <si>
    <t>MANT. OF. ESP. 2</t>
  </si>
  <si>
    <t>MANT. OFICIAL 1</t>
  </si>
  <si>
    <t>MANT. OFICIAL 2</t>
  </si>
  <si>
    <t xml:space="preserve">MANT. MEDIO OFICIAL </t>
  </si>
  <si>
    <t>SERVICIOS A</t>
  </si>
  <si>
    <t>SERVICIOS B</t>
  </si>
  <si>
    <t>SERVICIOS C</t>
  </si>
  <si>
    <t>SERVICIOS D</t>
  </si>
  <si>
    <t>AGLOMERADOS</t>
  </si>
  <si>
    <t>ADICIONALES:</t>
  </si>
  <si>
    <t>Se debe tener asistencia perfecta.</t>
  </si>
  <si>
    <t>con mas de dos (2) meses de antigüedad (Art. 34 CCT 335/75)</t>
  </si>
  <si>
    <t>Cta 900004/43 - B.N.A. - SUC Caballito (Arts. 32 y 32 Bis CCT 335/75)</t>
  </si>
  <si>
    <r>
      <rPr>
        <b/>
        <u/>
        <sz val="11"/>
        <color theme="1"/>
        <rFont val="Calibri"/>
        <family val="2"/>
        <scheme val="minor"/>
      </rPr>
      <t>PRESENTISMO</t>
    </r>
    <r>
      <rPr>
        <sz val="11"/>
        <color theme="1"/>
        <rFont val="Calibri"/>
        <family val="2"/>
        <scheme val="minor"/>
      </rPr>
      <t>: 10 % de la liquidacion del periodo. Se liquida y abona por quincena (Acta Acuerdo del 28/11/89).</t>
    </r>
  </si>
  <si>
    <r>
      <rPr>
        <b/>
        <u/>
        <sz val="11"/>
        <color theme="1"/>
        <rFont val="Calibri"/>
        <family val="2"/>
        <scheme val="minor"/>
      </rPr>
      <t>ANTIGÜEDAD</t>
    </r>
    <r>
      <rPr>
        <sz val="11"/>
        <color theme="1"/>
        <rFont val="Calibri"/>
        <family val="2"/>
        <scheme val="minor"/>
      </rPr>
      <t>: 1% por año de antigüedad.</t>
    </r>
  </si>
  <si>
    <r>
      <rPr>
        <b/>
        <u/>
        <sz val="11"/>
        <color theme="1"/>
        <rFont val="Calibri"/>
        <family val="2"/>
        <scheme val="minor"/>
      </rPr>
      <t>CUOTA SINDICAL</t>
    </r>
    <r>
      <rPr>
        <sz val="11"/>
        <color theme="1"/>
        <rFont val="Calibri"/>
        <family val="2"/>
        <scheme val="minor"/>
      </rPr>
      <t>: 3% del sueldo mensual percibido (Art 21 CCT 335/75)</t>
    </r>
  </si>
  <si>
    <r>
      <rPr>
        <b/>
        <u/>
        <sz val="11"/>
        <color theme="1"/>
        <rFont val="Calibri"/>
        <family val="2"/>
        <scheme val="minor"/>
      </rPr>
      <t>SEGURO COLECTIVO DE VIDA Y SEPELIO</t>
    </r>
    <r>
      <rPr>
        <sz val="11"/>
        <color theme="1"/>
        <rFont val="Calibri"/>
        <family val="2"/>
        <scheme val="minor"/>
      </rPr>
      <t>: Aporte Obrero 1,5%; Contribucion Patronal 1% + 0,6%, Fondo Total; 3,1%</t>
    </r>
  </si>
  <si>
    <r>
      <rPr>
        <b/>
        <u/>
        <sz val="11"/>
        <color theme="1"/>
        <rFont val="Calibri"/>
        <family val="2"/>
        <scheme val="minor"/>
      </rPr>
      <t>ROPA DE TRABAJO</t>
    </r>
    <r>
      <rPr>
        <sz val="11"/>
        <color theme="1"/>
        <rFont val="Calibri"/>
        <family val="2"/>
        <scheme val="minor"/>
      </rPr>
      <t xml:space="preserve">: Dos (2) juegos de ropa de trabajo por año, uno en abril y otro en octubre. Se entrega al personal </t>
    </r>
  </si>
  <si>
    <r>
      <rPr>
        <b/>
        <u/>
        <sz val="9"/>
        <color theme="1"/>
        <rFont val="Calibri"/>
        <family val="2"/>
        <scheme val="minor"/>
      </rPr>
      <t>SEGURO COLECTIVO DE VIDA Y SEPELIO</t>
    </r>
    <r>
      <rPr>
        <sz val="9"/>
        <color theme="1"/>
        <rFont val="Calibri"/>
        <family val="2"/>
        <scheme val="minor"/>
      </rPr>
      <t xml:space="preserve">: </t>
    </r>
    <r>
      <rPr>
        <sz val="8"/>
        <color theme="1"/>
        <rFont val="Calibri"/>
        <family val="2"/>
        <scheme val="minor"/>
      </rPr>
      <t>Aporte Obrero 1,5%; Contribucion Patronal 1% + 0,6%, Fondo Total; 3,1%</t>
    </r>
  </si>
  <si>
    <r>
      <rPr>
        <b/>
        <u/>
        <sz val="9"/>
        <color theme="1"/>
        <rFont val="Calibri"/>
        <family val="2"/>
        <scheme val="minor"/>
      </rPr>
      <t>CUOTA SINDICAL</t>
    </r>
    <r>
      <rPr>
        <sz val="9"/>
        <color theme="1"/>
        <rFont val="Calibri"/>
        <family val="2"/>
        <scheme val="minor"/>
      </rPr>
      <t xml:space="preserve">: </t>
    </r>
    <r>
      <rPr>
        <sz val="8"/>
        <color theme="1"/>
        <rFont val="Calibri"/>
        <family val="2"/>
        <scheme val="minor"/>
      </rPr>
      <t>3% del sueldo mensual percibido (Art 21 CCT 335/75)</t>
    </r>
  </si>
  <si>
    <r>
      <rPr>
        <b/>
        <u/>
        <sz val="9"/>
        <color theme="1"/>
        <rFont val="Calibri"/>
        <family val="2"/>
        <scheme val="minor"/>
      </rPr>
      <t>ROPA DE TRABAJO</t>
    </r>
    <r>
      <rPr>
        <sz val="9"/>
        <color theme="1"/>
        <rFont val="Calibri"/>
        <family val="2"/>
        <scheme val="minor"/>
      </rPr>
      <t xml:space="preserve">: </t>
    </r>
    <r>
      <rPr>
        <sz val="8"/>
        <color theme="1"/>
        <rFont val="Calibri"/>
        <family val="2"/>
        <scheme val="minor"/>
      </rPr>
      <t xml:space="preserve">Dos (2) juegos de ropa de trabajo por año, uno en abril y otro en octubre. Se entrega al personal </t>
    </r>
  </si>
  <si>
    <r>
      <rPr>
        <b/>
        <u/>
        <sz val="9"/>
        <color theme="1"/>
        <rFont val="Calibri"/>
        <family val="2"/>
        <scheme val="minor"/>
      </rPr>
      <t>ANTIGÜEDAD</t>
    </r>
    <r>
      <rPr>
        <sz val="9"/>
        <color theme="1"/>
        <rFont val="Calibri"/>
        <family val="2"/>
        <scheme val="minor"/>
      </rPr>
      <t xml:space="preserve">: </t>
    </r>
    <r>
      <rPr>
        <sz val="8"/>
        <color theme="1"/>
        <rFont val="Calibri"/>
        <family val="2"/>
        <scheme val="minor"/>
      </rPr>
      <t>1% por año de antigüedad.</t>
    </r>
  </si>
  <si>
    <r>
      <rPr>
        <b/>
        <u/>
        <sz val="8"/>
        <color theme="1"/>
        <rFont val="Calibri"/>
        <family val="2"/>
        <scheme val="minor"/>
      </rPr>
      <t>PRESENTISMO</t>
    </r>
    <r>
      <rPr>
        <sz val="8"/>
        <color theme="1"/>
        <rFont val="Calibri"/>
        <family val="2"/>
        <scheme val="minor"/>
      </rPr>
      <t>: 10 % de la liquidacion del periodo. Se liquida y abona por quincena (Acta Acuerdo del 28/11/89). Se debe tener asistencia perfecta.</t>
    </r>
  </si>
  <si>
    <t>ASERRADEROS, ENVASES Y AFINES</t>
  </si>
  <si>
    <t>IV-OFICIAL STANDARD</t>
  </si>
  <si>
    <r>
      <rPr>
        <b/>
        <u/>
        <sz val="11"/>
        <color theme="1"/>
        <rFont val="Calibri"/>
        <family val="2"/>
        <scheme val="minor"/>
      </rPr>
      <t>PRESENTISMO</t>
    </r>
    <r>
      <rPr>
        <sz val="11"/>
        <color theme="1"/>
        <rFont val="Calibri"/>
        <family val="2"/>
        <scheme val="minor"/>
      </rPr>
      <t>: 20 % de la liquidacion del periodo. Se liquida y abona por quincena (Acta Acuerdo del 28/11/89).</t>
    </r>
  </si>
  <si>
    <r>
      <rPr>
        <b/>
        <u/>
        <sz val="11"/>
        <color theme="1"/>
        <rFont val="Calibri"/>
        <family val="2"/>
        <scheme val="minor"/>
      </rPr>
      <t>PRESENTISMO</t>
    </r>
    <r>
      <rPr>
        <sz val="11"/>
        <color theme="1"/>
        <rFont val="Calibri"/>
        <family val="2"/>
        <scheme val="minor"/>
      </rPr>
      <t>: 22 % de la liquidacion del periodo. Se liquida y abona por quincena (Acta Acuerdo del 28/11/89).</t>
    </r>
  </si>
  <si>
    <t xml:space="preserve">V-MEDIO OFICIAL </t>
  </si>
  <si>
    <t>VI-AYUDANTE</t>
  </si>
  <si>
    <t>VII-OPERARIO ACT. INDUSTRIAL</t>
  </si>
  <si>
    <t>ACTUALIZACION PARA MESES ENERO, FEBRERO Y MARZO 2026</t>
  </si>
  <si>
    <t>S.N.R. 1,30%</t>
  </si>
  <si>
    <t>S.N.R. 0,80%</t>
  </si>
  <si>
    <t>V.H.T.                  al         30/11/2025</t>
  </si>
  <si>
    <t>ESCALA SALARIAL VIGENTE ACUERDO 2025/2026</t>
  </si>
  <si>
    <t>ENERO
2026
2%</t>
  </si>
  <si>
    <t>FEBRERO
2026
2%</t>
  </si>
  <si>
    <t>MARZO
2026
2%</t>
  </si>
  <si>
    <t>S.N.R. 2,00%</t>
  </si>
  <si>
    <t>BASICO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</si>
</sst>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2" xfId="0" applyBorder="1"/>
    <xf numFmtId="2" fontId="5" fillId="0" borderId="12" xfId="0" applyNumberFormat="1" applyFont="1" applyBorder="1"/>
    <xf numFmtId="2" fontId="6" fillId="0" borderId="13" xfId="0" applyNumberFormat="1" applyFont="1" applyBorder="1"/>
    <xf numFmtId="2" fontId="5" fillId="0" borderId="14" xfId="0" applyNumberFormat="1" applyFont="1" applyBorder="1"/>
    <xf numFmtId="2" fontId="5" fillId="0" borderId="11" xfId="0" applyNumberFormat="1" applyFont="1" applyBorder="1"/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7" fillId="0" borderId="0" xfId="0" applyFont="1"/>
    <xf numFmtId="0" fontId="0" fillId="0" borderId="15" xfId="0" applyBorder="1"/>
    <xf numFmtId="0" fontId="8" fillId="0" borderId="0" xfId="0" applyFont="1"/>
    <xf numFmtId="0" fontId="10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2" fontId="6" fillId="0" borderId="0" xfId="0" applyNumberFormat="1" applyFont="1"/>
    <xf numFmtId="0" fontId="1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" fontId="4" fillId="0" borderId="20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9" xfId="0" applyBorder="1" applyAlignment="1">
      <alignment horizontal="left" vertical="center"/>
    </xf>
    <xf numFmtId="2" fontId="0" fillId="0" borderId="7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I63"/>
  <sheetViews>
    <sheetView topLeftCell="A25" zoomScaleNormal="100" workbookViewId="0">
      <selection activeCell="I46" sqref="I46"/>
    </sheetView>
  </sheetViews>
  <sheetFormatPr baseColWidth="10" defaultRowHeight="15" x14ac:dyDescent="0.25"/>
  <cols>
    <col min="1" max="1" width="2.140625" customWidth="1"/>
    <col min="2" max="2" width="20.7109375" customWidth="1"/>
    <col min="3" max="3" width="13.7109375" customWidth="1"/>
    <col min="4" max="9" width="11.7109375" customWidth="1"/>
  </cols>
  <sheetData>
    <row r="9" spans="2:9" ht="19.149999999999999" customHeight="1" x14ac:dyDescent="0.25">
      <c r="B9" s="21" t="s">
        <v>1</v>
      </c>
      <c r="C9" s="21"/>
      <c r="D9" s="21"/>
      <c r="E9" s="21"/>
      <c r="F9" s="21"/>
      <c r="G9" s="21"/>
      <c r="H9" s="21"/>
      <c r="I9" s="21"/>
    </row>
    <row r="10" spans="2:9" ht="4.9000000000000004" customHeight="1" x14ac:dyDescent="0.25">
      <c r="B10" s="17"/>
      <c r="C10" s="17"/>
      <c r="D10" s="17"/>
      <c r="E10" s="17"/>
      <c r="F10" s="17"/>
      <c r="G10" s="17"/>
      <c r="H10" s="17"/>
      <c r="I10" s="17"/>
    </row>
    <row r="11" spans="2:9" ht="18" customHeight="1" x14ac:dyDescent="0.25">
      <c r="B11" s="21" t="s">
        <v>54</v>
      </c>
      <c r="C11" s="21"/>
      <c r="D11" s="21"/>
      <c r="E11" s="21"/>
      <c r="F11" s="21"/>
      <c r="G11" s="21"/>
      <c r="H11" s="21"/>
      <c r="I11" s="21"/>
    </row>
    <row r="12" spans="2:9" ht="4.9000000000000004" customHeight="1" x14ac:dyDescent="0.25">
      <c r="B12" s="17"/>
      <c r="C12" s="17"/>
      <c r="D12" s="17"/>
      <c r="E12" s="17"/>
      <c r="F12" s="17"/>
      <c r="G12" s="17"/>
      <c r="H12" s="17"/>
      <c r="I12" s="17"/>
    </row>
    <row r="13" spans="2:9" ht="18" customHeight="1" x14ac:dyDescent="0.25">
      <c r="B13" s="21" t="s">
        <v>50</v>
      </c>
      <c r="C13" s="21"/>
      <c r="D13" s="21"/>
      <c r="E13" s="21"/>
      <c r="F13" s="21"/>
      <c r="G13" s="21"/>
      <c r="H13" s="21"/>
      <c r="I13" s="21"/>
    </row>
    <row r="14" spans="2:9" ht="4.9000000000000004" customHeight="1" x14ac:dyDescent="0.25">
      <c r="B14" s="1"/>
      <c r="C14" s="16"/>
      <c r="D14" s="16"/>
      <c r="E14" s="16"/>
      <c r="F14" s="16"/>
      <c r="G14" s="16"/>
      <c r="H14" s="16"/>
      <c r="I14" s="16"/>
    </row>
    <row r="15" spans="2:9" ht="18" customHeight="1" x14ac:dyDescent="0.25">
      <c r="B15" s="21" t="s">
        <v>0</v>
      </c>
      <c r="C15" s="21"/>
      <c r="D15" s="21"/>
      <c r="E15" s="21"/>
      <c r="F15" s="21"/>
      <c r="G15" s="21"/>
      <c r="H15" s="21"/>
      <c r="I15" s="21"/>
    </row>
    <row r="16" spans="2:9" ht="9.75" customHeight="1" thickBot="1" x14ac:dyDescent="0.3">
      <c r="B16" s="2"/>
    </row>
    <row r="17" spans="1:9" ht="63.95" customHeight="1" thickBot="1" x14ac:dyDescent="0.3">
      <c r="B17" s="10" t="s">
        <v>2</v>
      </c>
      <c r="C17" s="11" t="s">
        <v>53</v>
      </c>
      <c r="D17" s="22" t="s">
        <v>55</v>
      </c>
      <c r="E17" s="23"/>
      <c r="F17" s="24" t="s">
        <v>56</v>
      </c>
      <c r="G17" s="25"/>
      <c r="H17" s="26" t="s">
        <v>57</v>
      </c>
      <c r="I17" s="23"/>
    </row>
    <row r="18" spans="1:9" ht="15.75" x14ac:dyDescent="0.25">
      <c r="A18" s="13"/>
      <c r="B18" s="39" t="s">
        <v>3</v>
      </c>
      <c r="C18" s="30">
        <v>6789.45</v>
      </c>
      <c r="D18" s="3" t="s">
        <v>59</v>
      </c>
      <c r="E18" s="9">
        <f>(C18+E20)</f>
        <v>6842.21</v>
      </c>
      <c r="F18" s="3" t="s">
        <v>59</v>
      </c>
      <c r="G18" s="9">
        <f>(E22)</f>
        <v>7119.0218500000001</v>
      </c>
      <c r="H18" s="3" t="s">
        <v>59</v>
      </c>
      <c r="I18" s="9">
        <f>(E22)</f>
        <v>7119.0218500000001</v>
      </c>
    </row>
    <row r="19" spans="1:9" ht="15.75" x14ac:dyDescent="0.25">
      <c r="A19" s="13"/>
      <c r="B19" s="40"/>
      <c r="C19" s="31"/>
      <c r="D19" s="4" t="s">
        <v>58</v>
      </c>
      <c r="E19" s="8">
        <f>(C18*2/100)</f>
        <v>135.78899999999999</v>
      </c>
      <c r="F19" s="3"/>
      <c r="G19" s="8"/>
      <c r="H19" s="3"/>
      <c r="I19" s="8"/>
    </row>
    <row r="20" spans="1:9" ht="15.75" x14ac:dyDescent="0.25">
      <c r="A20" s="13"/>
      <c r="B20" s="40"/>
      <c r="C20" s="31"/>
      <c r="D20" s="4" t="s">
        <v>52</v>
      </c>
      <c r="E20" s="6">
        <v>52.76</v>
      </c>
      <c r="F20" s="4"/>
      <c r="G20" s="6"/>
      <c r="H20" s="4" t="s">
        <v>58</v>
      </c>
      <c r="I20" s="6">
        <f>(G18*2)/100</f>
        <v>142.380437</v>
      </c>
    </row>
    <row r="21" spans="1:9" ht="15.75" x14ac:dyDescent="0.25">
      <c r="A21" s="13"/>
      <c r="B21" s="40"/>
      <c r="C21" s="31"/>
      <c r="D21" s="4" t="s">
        <v>51</v>
      </c>
      <c r="E21" s="6">
        <f>(C18*1.3/100)</f>
        <v>88.26285</v>
      </c>
      <c r="F21" s="4" t="s">
        <v>58</v>
      </c>
      <c r="G21" s="6">
        <f>(G18*2)/100</f>
        <v>142.380437</v>
      </c>
      <c r="H21" s="4" t="s">
        <v>58</v>
      </c>
      <c r="I21" s="6">
        <f>(G18*2)/100</f>
        <v>142.380437</v>
      </c>
    </row>
    <row r="22" spans="1:9" ht="16.5" thickBot="1" x14ac:dyDescent="0.3">
      <c r="A22" s="13"/>
      <c r="B22" s="41"/>
      <c r="C22" s="32"/>
      <c r="D22" s="5" t="s">
        <v>9</v>
      </c>
      <c r="E22" s="7">
        <f>SUM(E18+E19+E20+E21)</f>
        <v>7119.0218500000001</v>
      </c>
      <c r="F22" s="5" t="s">
        <v>9</v>
      </c>
      <c r="G22" s="7">
        <f>SUM(G18+G20+G21)</f>
        <v>7261.4022869999999</v>
      </c>
      <c r="H22" s="5" t="s">
        <v>9</v>
      </c>
      <c r="I22" s="7">
        <f>SUM(I18+I19+I20+I21)</f>
        <v>7403.7827239999997</v>
      </c>
    </row>
    <row r="23" spans="1:9" ht="15.75" customHeight="1" x14ac:dyDescent="0.25">
      <c r="A23" s="13"/>
      <c r="B23" s="42" t="s">
        <v>4</v>
      </c>
      <c r="C23" s="30">
        <v>6134.27</v>
      </c>
      <c r="D23" s="3" t="s">
        <v>59</v>
      </c>
      <c r="E23" s="9">
        <f>(C23+E25)</f>
        <v>6181.9400000000005</v>
      </c>
      <c r="F23" s="3" t="s">
        <v>59</v>
      </c>
      <c r="G23" s="9">
        <f>(E27)</f>
        <v>6432.0409100000006</v>
      </c>
      <c r="H23" s="3" t="s">
        <v>59</v>
      </c>
      <c r="I23" s="9">
        <f>(E27)</f>
        <v>6432.0409100000006</v>
      </c>
    </row>
    <row r="24" spans="1:9" ht="15.75" customHeight="1" x14ac:dyDescent="0.25">
      <c r="A24" s="13"/>
      <c r="B24" s="43"/>
      <c r="C24" s="31"/>
      <c r="D24" s="4" t="s">
        <v>58</v>
      </c>
      <c r="E24" s="8">
        <f>(C23*2/100)</f>
        <v>122.68540000000002</v>
      </c>
      <c r="F24" s="3"/>
      <c r="G24" s="8"/>
      <c r="H24" s="3"/>
      <c r="I24" s="8"/>
    </row>
    <row r="25" spans="1:9" ht="15.75" x14ac:dyDescent="0.25">
      <c r="A25" s="13"/>
      <c r="B25" s="43"/>
      <c r="C25" s="31"/>
      <c r="D25" s="4" t="s">
        <v>52</v>
      </c>
      <c r="E25" s="6">
        <v>47.67</v>
      </c>
      <c r="F25" s="4"/>
      <c r="G25" s="6"/>
      <c r="H25" s="4" t="s">
        <v>58</v>
      </c>
      <c r="I25" s="6">
        <f>(G23*2)/100</f>
        <v>128.64081820000001</v>
      </c>
    </row>
    <row r="26" spans="1:9" ht="15.75" x14ac:dyDescent="0.25">
      <c r="A26" s="13"/>
      <c r="B26" s="43"/>
      <c r="C26" s="31"/>
      <c r="D26" s="4" t="s">
        <v>51</v>
      </c>
      <c r="E26" s="6">
        <f>(C23*1.3/100)</f>
        <v>79.74551000000001</v>
      </c>
      <c r="F26" s="4" t="s">
        <v>58</v>
      </c>
      <c r="G26" s="6">
        <f>(G23*2)/100</f>
        <v>128.64081820000001</v>
      </c>
      <c r="H26" s="4" t="s">
        <v>58</v>
      </c>
      <c r="I26" s="6">
        <f>(G23*2)/100</f>
        <v>128.64081820000001</v>
      </c>
    </row>
    <row r="27" spans="1:9" ht="16.5" thickBot="1" x14ac:dyDescent="0.3">
      <c r="A27" s="13"/>
      <c r="B27" s="44"/>
      <c r="C27" s="32"/>
      <c r="D27" s="5" t="s">
        <v>9</v>
      </c>
      <c r="E27" s="7">
        <f>SUM(E23+E24+E25+E26)</f>
        <v>6432.0409100000006</v>
      </c>
      <c r="F27" s="5" t="s">
        <v>9</v>
      </c>
      <c r="G27" s="7">
        <f>SUM(G23+G25+G26)</f>
        <v>6560.6817282000011</v>
      </c>
      <c r="H27" s="5" t="s">
        <v>9</v>
      </c>
      <c r="I27" s="7">
        <f>SUM(I23+I24+I25+I26)</f>
        <v>6689.3225464000006</v>
      </c>
    </row>
    <row r="28" spans="1:9" ht="15.75" x14ac:dyDescent="0.25">
      <c r="A28" s="13"/>
      <c r="B28" s="39" t="s">
        <v>5</v>
      </c>
      <c r="C28" s="30">
        <v>5703.82</v>
      </c>
      <c r="D28" s="3" t="s">
        <v>59</v>
      </c>
      <c r="E28" s="9">
        <f>(C28+E30)</f>
        <v>5748.1399999999994</v>
      </c>
      <c r="F28" s="3" t="s">
        <v>59</v>
      </c>
      <c r="G28" s="9">
        <f>(E32)</f>
        <v>5980.6860599999991</v>
      </c>
      <c r="H28" s="3" t="s">
        <v>59</v>
      </c>
      <c r="I28" s="9">
        <f>(E32)</f>
        <v>5980.6860599999991</v>
      </c>
    </row>
    <row r="29" spans="1:9" ht="15.75" x14ac:dyDescent="0.25">
      <c r="A29" s="13"/>
      <c r="B29" s="40"/>
      <c r="C29" s="31"/>
      <c r="D29" s="4" t="s">
        <v>58</v>
      </c>
      <c r="E29" s="8">
        <f>(C28*2/100)</f>
        <v>114.07639999999999</v>
      </c>
      <c r="F29" s="3"/>
      <c r="G29" s="8"/>
      <c r="H29" s="3"/>
      <c r="I29" s="8"/>
    </row>
    <row r="30" spans="1:9" ht="15.75" x14ac:dyDescent="0.25">
      <c r="A30" s="13"/>
      <c r="B30" s="40"/>
      <c r="C30" s="31"/>
      <c r="D30" s="4" t="s">
        <v>52</v>
      </c>
      <c r="E30" s="6">
        <v>44.32</v>
      </c>
      <c r="F30" s="4"/>
      <c r="G30" s="6"/>
      <c r="H30" s="4" t="s">
        <v>58</v>
      </c>
      <c r="I30" s="6">
        <f>(G28*2)/100</f>
        <v>119.61372119999999</v>
      </c>
    </row>
    <row r="31" spans="1:9" ht="15.75" x14ac:dyDescent="0.25">
      <c r="A31" s="13"/>
      <c r="B31" s="40"/>
      <c r="C31" s="31"/>
      <c r="D31" s="4" t="s">
        <v>51</v>
      </c>
      <c r="E31" s="6">
        <f>(C28*1.3/100)</f>
        <v>74.149659999999997</v>
      </c>
      <c r="F31" s="4" t="s">
        <v>58</v>
      </c>
      <c r="G31" s="6">
        <f>(G28*2)/100</f>
        <v>119.61372119999999</v>
      </c>
      <c r="H31" s="4" t="s">
        <v>58</v>
      </c>
      <c r="I31" s="6">
        <f>(G28*2)/100</f>
        <v>119.61372119999999</v>
      </c>
    </row>
    <row r="32" spans="1:9" ht="16.5" thickBot="1" x14ac:dyDescent="0.3">
      <c r="A32" s="13"/>
      <c r="B32" s="41"/>
      <c r="C32" s="32"/>
      <c r="D32" s="5" t="s">
        <v>9</v>
      </c>
      <c r="E32" s="7">
        <f>SUM(E28+E29+E30+E31)</f>
        <v>5980.6860599999991</v>
      </c>
      <c r="F32" s="5" t="s">
        <v>9</v>
      </c>
      <c r="G32" s="7">
        <f>SUM(G28+G30+G31)</f>
        <v>6100.2997811999994</v>
      </c>
      <c r="H32" s="5" t="s">
        <v>9</v>
      </c>
      <c r="I32" s="7">
        <f>SUM(I28+I29+I30+I31)</f>
        <v>6219.9135023999997</v>
      </c>
    </row>
    <row r="33" spans="1:9" ht="15.75" x14ac:dyDescent="0.25">
      <c r="A33" s="13"/>
      <c r="B33" s="39" t="s">
        <v>6</v>
      </c>
      <c r="C33" s="36">
        <v>5213.1400000000003</v>
      </c>
      <c r="D33" s="3" t="s">
        <v>59</v>
      </c>
      <c r="E33" s="9">
        <f>(C33+E35)</f>
        <v>5253.6500000000005</v>
      </c>
      <c r="F33" s="3" t="s">
        <v>59</v>
      </c>
      <c r="G33" s="9">
        <f>(E37)</f>
        <v>5466.1936200000009</v>
      </c>
      <c r="H33" s="3" t="s">
        <v>59</v>
      </c>
      <c r="I33" s="9">
        <f>(E37)</f>
        <v>5466.1936200000009</v>
      </c>
    </row>
    <row r="34" spans="1:9" ht="15.75" x14ac:dyDescent="0.25">
      <c r="A34" s="13"/>
      <c r="B34" s="40"/>
      <c r="C34" s="37"/>
      <c r="D34" s="4" t="s">
        <v>58</v>
      </c>
      <c r="E34" s="8">
        <f>(C33*2/100)</f>
        <v>104.26280000000001</v>
      </c>
      <c r="F34" s="3"/>
      <c r="G34" s="8"/>
      <c r="H34" s="3"/>
      <c r="I34" s="8"/>
    </row>
    <row r="35" spans="1:9" ht="15.75" x14ac:dyDescent="0.25">
      <c r="A35" s="13"/>
      <c r="B35" s="40"/>
      <c r="C35" s="37"/>
      <c r="D35" s="4" t="s">
        <v>52</v>
      </c>
      <c r="E35" s="6">
        <v>40.51</v>
      </c>
      <c r="F35" s="4"/>
      <c r="G35" s="6"/>
      <c r="H35" s="4" t="s">
        <v>58</v>
      </c>
      <c r="I35" s="6">
        <f>(G33*2)/100</f>
        <v>109.32387240000001</v>
      </c>
    </row>
    <row r="36" spans="1:9" ht="15.75" x14ac:dyDescent="0.25">
      <c r="A36" s="13"/>
      <c r="B36" s="40"/>
      <c r="C36" s="37"/>
      <c r="D36" s="4" t="s">
        <v>51</v>
      </c>
      <c r="E36" s="6">
        <f>(C33*1.3/100)</f>
        <v>67.770820000000001</v>
      </c>
      <c r="F36" s="4" t="s">
        <v>58</v>
      </c>
      <c r="G36" s="6">
        <f>(G33*2)/100</f>
        <v>109.32387240000001</v>
      </c>
      <c r="H36" s="4" t="s">
        <v>58</v>
      </c>
      <c r="I36" s="6">
        <f>(G33*2)/100</f>
        <v>109.32387240000001</v>
      </c>
    </row>
    <row r="37" spans="1:9" ht="16.5" thickBot="1" x14ac:dyDescent="0.3">
      <c r="A37" s="13"/>
      <c r="B37" s="41"/>
      <c r="C37" s="38"/>
      <c r="D37" s="5" t="s">
        <v>9</v>
      </c>
      <c r="E37" s="7">
        <f>SUM(E33+E34+E35+E36)</f>
        <v>5466.1936200000009</v>
      </c>
      <c r="F37" s="5" t="s">
        <v>9</v>
      </c>
      <c r="G37" s="7">
        <f>SUM(G33+G35+G36)</f>
        <v>5575.5174924000012</v>
      </c>
      <c r="H37" s="5" t="s">
        <v>9</v>
      </c>
      <c r="I37" s="7">
        <f>SUM(I33+I34+I35+I36)</f>
        <v>5684.8413648000014</v>
      </c>
    </row>
    <row r="38" spans="1:9" ht="15.75" x14ac:dyDescent="0.25">
      <c r="A38" s="13"/>
      <c r="B38" s="39" t="s">
        <v>7</v>
      </c>
      <c r="C38" s="30">
        <v>5013.63</v>
      </c>
      <c r="D38" s="3" t="s">
        <v>59</v>
      </c>
      <c r="E38" s="9">
        <f>(C38+E40)</f>
        <v>5052.59</v>
      </c>
      <c r="F38" s="3" t="s">
        <v>59</v>
      </c>
      <c r="G38" s="9">
        <f>(E42)</f>
        <v>5256.9997900000008</v>
      </c>
      <c r="H38" s="3" t="s">
        <v>59</v>
      </c>
      <c r="I38" s="9">
        <f>(E42)</f>
        <v>5256.9997900000008</v>
      </c>
    </row>
    <row r="39" spans="1:9" ht="15.75" x14ac:dyDescent="0.25">
      <c r="A39" s="13"/>
      <c r="B39" s="40"/>
      <c r="C39" s="31"/>
      <c r="D39" s="4" t="s">
        <v>58</v>
      </c>
      <c r="E39" s="8">
        <f>(C38*2/100)</f>
        <v>100.2726</v>
      </c>
      <c r="F39" s="3"/>
      <c r="G39" s="8"/>
      <c r="H39" s="3"/>
      <c r="I39" s="8"/>
    </row>
    <row r="40" spans="1:9" ht="15.75" x14ac:dyDescent="0.25">
      <c r="A40" s="13"/>
      <c r="B40" s="40"/>
      <c r="C40" s="31"/>
      <c r="D40" s="4" t="s">
        <v>52</v>
      </c>
      <c r="E40" s="6">
        <v>38.96</v>
      </c>
      <c r="F40" s="4"/>
      <c r="G40" s="6"/>
      <c r="H40" s="4" t="s">
        <v>58</v>
      </c>
      <c r="I40" s="6">
        <f>(G38*2)/100</f>
        <v>105.13999580000001</v>
      </c>
    </row>
    <row r="41" spans="1:9" ht="15.75" x14ac:dyDescent="0.25">
      <c r="A41" s="13"/>
      <c r="B41" s="40"/>
      <c r="C41" s="31"/>
      <c r="D41" s="4" t="s">
        <v>51</v>
      </c>
      <c r="E41" s="6">
        <f>(C38*1.3/100)</f>
        <v>65.177189999999996</v>
      </c>
      <c r="F41" s="4" t="s">
        <v>58</v>
      </c>
      <c r="G41" s="6">
        <f>(G38*2)/100</f>
        <v>105.13999580000001</v>
      </c>
      <c r="H41" s="4" t="s">
        <v>58</v>
      </c>
      <c r="I41" s="6">
        <f>(G38*2)/100</f>
        <v>105.13999580000001</v>
      </c>
    </row>
    <row r="42" spans="1:9" ht="16.5" thickBot="1" x14ac:dyDescent="0.3">
      <c r="A42" s="13"/>
      <c r="B42" s="41"/>
      <c r="C42" s="32"/>
      <c r="D42" s="5" t="s">
        <v>9</v>
      </c>
      <c r="E42" s="7">
        <f>SUM(E38+E39+E40+E41)</f>
        <v>5256.9997900000008</v>
      </c>
      <c r="F42" s="5" t="s">
        <v>9</v>
      </c>
      <c r="G42" s="7">
        <f>SUM(G38+G40+G41)</f>
        <v>5362.1397858000009</v>
      </c>
      <c r="H42" s="5" t="s">
        <v>9</v>
      </c>
      <c r="I42" s="7">
        <f>SUM(I38+I39+I40+I41)</f>
        <v>5467.2797816000011</v>
      </c>
    </row>
    <row r="43" spans="1:9" ht="15.75" customHeight="1" x14ac:dyDescent="0.25">
      <c r="A43" s="13"/>
      <c r="B43" s="42" t="s">
        <v>8</v>
      </c>
      <c r="C43" s="36">
        <v>4944.54</v>
      </c>
      <c r="D43" s="3" t="s">
        <v>59</v>
      </c>
      <c r="E43" s="9">
        <f>(C43+E45)</f>
        <v>4982.96</v>
      </c>
      <c r="F43" s="3" t="s">
        <v>59</v>
      </c>
      <c r="G43" s="9">
        <f>(E47)</f>
        <v>5184.5498200000002</v>
      </c>
      <c r="H43" s="3" t="s">
        <v>59</v>
      </c>
      <c r="I43" s="9">
        <f>(E47)</f>
        <v>5184.5498200000002</v>
      </c>
    </row>
    <row r="44" spans="1:9" ht="15.75" customHeight="1" x14ac:dyDescent="0.25">
      <c r="A44" s="13"/>
      <c r="B44" s="43"/>
      <c r="C44" s="37"/>
      <c r="D44" s="4" t="s">
        <v>58</v>
      </c>
      <c r="E44" s="8">
        <f>(C43*2/100)</f>
        <v>98.890799999999999</v>
      </c>
      <c r="F44" s="3"/>
      <c r="G44" s="8"/>
      <c r="H44" s="3"/>
      <c r="I44" s="8"/>
    </row>
    <row r="45" spans="1:9" ht="15.75" x14ac:dyDescent="0.25">
      <c r="A45" s="13"/>
      <c r="B45" s="43"/>
      <c r="C45" s="37"/>
      <c r="D45" s="4" t="s">
        <v>52</v>
      </c>
      <c r="E45" s="6">
        <v>38.42</v>
      </c>
      <c r="F45" s="4"/>
      <c r="G45" s="6"/>
      <c r="H45" s="4" t="s">
        <v>58</v>
      </c>
      <c r="I45" s="6">
        <f>(G43*2)/100</f>
        <v>103.6909964</v>
      </c>
    </row>
    <row r="46" spans="1:9" ht="15.75" x14ac:dyDescent="0.25">
      <c r="A46" s="13"/>
      <c r="B46" s="43"/>
      <c r="C46" s="37"/>
      <c r="D46" s="4" t="s">
        <v>51</v>
      </c>
      <c r="E46" s="6">
        <f>(C43*1.3/100)</f>
        <v>64.279020000000003</v>
      </c>
      <c r="F46" s="4" t="s">
        <v>58</v>
      </c>
      <c r="G46" s="6">
        <f>(G43*2)/100</f>
        <v>103.6909964</v>
      </c>
      <c r="H46" s="4" t="s">
        <v>58</v>
      </c>
      <c r="I46" s="6">
        <f>(G43*2)/100</f>
        <v>103.6909964</v>
      </c>
    </row>
    <row r="47" spans="1:9" ht="16.5" thickBot="1" x14ac:dyDescent="0.3">
      <c r="A47" s="13"/>
      <c r="B47" s="44"/>
      <c r="C47" s="38"/>
      <c r="D47" s="5" t="s">
        <v>9</v>
      </c>
      <c r="E47" s="7">
        <f>SUM(E43+E44+E45+E46)</f>
        <v>5184.5498200000002</v>
      </c>
      <c r="F47" s="5" t="s">
        <v>9</v>
      </c>
      <c r="G47" s="7">
        <f>SUM(G43+G45+G46)</f>
        <v>5288.2408163999999</v>
      </c>
      <c r="H47" s="5" t="s">
        <v>9</v>
      </c>
      <c r="I47" s="7">
        <f>SUM(I43+I44+I45+I46)</f>
        <v>5391.9318127999995</v>
      </c>
    </row>
    <row r="48" spans="1:9" ht="15.75" x14ac:dyDescent="0.25">
      <c r="B48" s="18"/>
      <c r="C48" s="19"/>
      <c r="E48" s="20"/>
      <c r="G48" s="20"/>
      <c r="I48" s="20"/>
    </row>
    <row r="50" spans="2:2" x14ac:dyDescent="0.25">
      <c r="B50" s="12" t="s">
        <v>29</v>
      </c>
    </row>
    <row r="51" spans="2:2" ht="9" customHeight="1" x14ac:dyDescent="0.25">
      <c r="B51" s="12"/>
    </row>
    <row r="52" spans="2:2" x14ac:dyDescent="0.25">
      <c r="B52" t="s">
        <v>33</v>
      </c>
    </row>
    <row r="53" spans="2:2" x14ac:dyDescent="0.25">
      <c r="B53" t="s">
        <v>30</v>
      </c>
    </row>
    <row r="54" spans="2:2" ht="9" customHeight="1" x14ac:dyDescent="0.25"/>
    <row r="55" spans="2:2" x14ac:dyDescent="0.25">
      <c r="B55" t="s">
        <v>34</v>
      </c>
    </row>
    <row r="56" spans="2:2" ht="9.75" customHeight="1" x14ac:dyDescent="0.25"/>
    <row r="57" spans="2:2" x14ac:dyDescent="0.25">
      <c r="B57" t="s">
        <v>37</v>
      </c>
    </row>
    <row r="58" spans="2:2" x14ac:dyDescent="0.25">
      <c r="B58" t="s">
        <v>31</v>
      </c>
    </row>
    <row r="59" spans="2:2" ht="11.25" customHeight="1" x14ac:dyDescent="0.25"/>
    <row r="60" spans="2:2" x14ac:dyDescent="0.25">
      <c r="B60" t="s">
        <v>35</v>
      </c>
    </row>
    <row r="61" spans="2:2" ht="10.5" customHeight="1" x14ac:dyDescent="0.25"/>
    <row r="62" spans="2:2" x14ac:dyDescent="0.25">
      <c r="B62" t="s">
        <v>36</v>
      </c>
    </row>
    <row r="63" spans="2:2" x14ac:dyDescent="0.25">
      <c r="B63" t="s">
        <v>32</v>
      </c>
    </row>
  </sheetData>
  <mergeCells count="19">
    <mergeCell ref="B9:I9"/>
    <mergeCell ref="B11:I11"/>
    <mergeCell ref="B15:I15"/>
    <mergeCell ref="D17:E17"/>
    <mergeCell ref="F17:G17"/>
    <mergeCell ref="H17:I17"/>
    <mergeCell ref="B13:I13"/>
    <mergeCell ref="C43:C47"/>
    <mergeCell ref="B18:B22"/>
    <mergeCell ref="B23:B27"/>
    <mergeCell ref="B28:B32"/>
    <mergeCell ref="B33:B37"/>
    <mergeCell ref="B38:B42"/>
    <mergeCell ref="B43:B47"/>
    <mergeCell ref="C18:C22"/>
    <mergeCell ref="C23:C27"/>
    <mergeCell ref="C28:C32"/>
    <mergeCell ref="C33:C37"/>
    <mergeCell ref="C38:C42"/>
  </mergeCells>
  <pageMargins left="0.82677165354330717" right="0.23622047244094491" top="0.74803149606299213" bottom="0.74803149606299213" header="0.31496062992125984" footer="0.31496062992125984"/>
  <pageSetup paperSize="5" scale="8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I65"/>
  <sheetViews>
    <sheetView topLeftCell="A13" workbookViewId="0">
      <selection activeCell="G19" sqref="G19"/>
    </sheetView>
  </sheetViews>
  <sheetFormatPr baseColWidth="10" defaultRowHeight="15" x14ac:dyDescent="0.25"/>
  <cols>
    <col min="1" max="1" width="2.140625" customWidth="1"/>
    <col min="2" max="2" width="20.7109375" customWidth="1"/>
    <col min="3" max="3" width="13.7109375" customWidth="1"/>
    <col min="4" max="4" width="10.7109375" customWidth="1"/>
    <col min="5" max="5" width="11.7109375" customWidth="1"/>
    <col min="6" max="6" width="10.7109375" customWidth="1"/>
    <col min="7" max="7" width="11.7109375" customWidth="1"/>
    <col min="8" max="8" width="10.7109375" customWidth="1"/>
    <col min="9" max="9" width="11.7109375" customWidth="1"/>
  </cols>
  <sheetData>
    <row r="9" spans="1:9" ht="18" x14ac:dyDescent="0.25">
      <c r="B9" s="21" t="s">
        <v>1</v>
      </c>
      <c r="C9" s="21"/>
      <c r="D9" s="21"/>
      <c r="E9" s="21"/>
      <c r="F9" s="21"/>
      <c r="G9" s="21"/>
      <c r="H9" s="21"/>
      <c r="I9" s="21"/>
    </row>
    <row r="10" spans="1:9" ht="18" x14ac:dyDescent="0.25">
      <c r="B10" s="21" t="s">
        <v>54</v>
      </c>
      <c r="C10" s="21"/>
      <c r="D10" s="21"/>
      <c r="E10" s="21"/>
      <c r="F10" s="21"/>
      <c r="G10" s="21"/>
      <c r="H10" s="21"/>
      <c r="I10" s="21"/>
    </row>
    <row r="11" spans="1:9" ht="18" x14ac:dyDescent="0.25">
      <c r="B11" s="21" t="s">
        <v>50</v>
      </c>
      <c r="C11" s="21"/>
      <c r="D11" s="21"/>
      <c r="E11" s="21"/>
      <c r="F11" s="21"/>
      <c r="G11" s="21"/>
      <c r="H11" s="21"/>
      <c r="I11" s="21"/>
    </row>
    <row r="12" spans="1:9" ht="8.25" customHeight="1" x14ac:dyDescent="0.25">
      <c r="B12" s="45"/>
      <c r="C12" s="45"/>
      <c r="D12" s="45"/>
      <c r="E12" s="45"/>
      <c r="F12" s="45"/>
      <c r="G12" s="45"/>
      <c r="H12" s="45"/>
      <c r="I12" s="45"/>
    </row>
    <row r="13" spans="1:9" ht="18" x14ac:dyDescent="0.25">
      <c r="B13" s="21" t="s">
        <v>43</v>
      </c>
      <c r="C13" s="21"/>
      <c r="D13" s="21"/>
      <c r="E13" s="21"/>
      <c r="F13" s="21"/>
      <c r="G13" s="21"/>
      <c r="H13" s="21"/>
      <c r="I13" s="21"/>
    </row>
    <row r="14" spans="1:9" ht="9.75" customHeight="1" thickBot="1" x14ac:dyDescent="0.3">
      <c r="B14" s="2"/>
    </row>
    <row r="15" spans="1:9" ht="63.95" customHeight="1" thickBot="1" x14ac:dyDescent="0.3">
      <c r="B15" s="10" t="s">
        <v>2</v>
      </c>
      <c r="C15" s="11" t="s">
        <v>53</v>
      </c>
      <c r="D15" s="22" t="s">
        <v>55</v>
      </c>
      <c r="E15" s="23"/>
      <c r="F15" s="24" t="s">
        <v>56</v>
      </c>
      <c r="G15" s="25"/>
      <c r="H15" s="26" t="s">
        <v>57</v>
      </c>
      <c r="I15" s="23"/>
    </row>
    <row r="16" spans="1:9" ht="15.75" x14ac:dyDescent="0.25">
      <c r="A16" s="13"/>
      <c r="B16" s="27" t="s">
        <v>3</v>
      </c>
      <c r="C16" s="30">
        <v>6220.7</v>
      </c>
      <c r="D16" s="3" t="s">
        <v>59</v>
      </c>
      <c r="E16" s="9">
        <f>(C16+E18)</f>
        <v>6269.04</v>
      </c>
      <c r="F16" s="3" t="s">
        <v>59</v>
      </c>
      <c r="G16" s="9">
        <f>(E20)</f>
        <v>6522.6630999999998</v>
      </c>
      <c r="H16" s="3" t="s">
        <v>59</v>
      </c>
      <c r="I16" s="9">
        <f>(E20)</f>
        <v>6522.6630999999998</v>
      </c>
    </row>
    <row r="17" spans="1:9" ht="15.75" x14ac:dyDescent="0.25">
      <c r="A17" s="13"/>
      <c r="B17" s="28"/>
      <c r="C17" s="31"/>
      <c r="D17" s="4" t="s">
        <v>58</v>
      </c>
      <c r="E17" s="8">
        <f>(C16*2/100)</f>
        <v>124.414</v>
      </c>
      <c r="F17" s="3"/>
      <c r="G17" s="8"/>
      <c r="H17" s="3"/>
      <c r="I17" s="8"/>
    </row>
    <row r="18" spans="1:9" ht="15.75" x14ac:dyDescent="0.25">
      <c r="A18" s="13"/>
      <c r="B18" s="28"/>
      <c r="C18" s="31"/>
      <c r="D18" s="4" t="s">
        <v>52</v>
      </c>
      <c r="E18" s="6">
        <v>48.34</v>
      </c>
      <c r="F18" s="4"/>
      <c r="G18" s="6"/>
      <c r="H18" s="4" t="s">
        <v>58</v>
      </c>
      <c r="I18" s="6">
        <f>(G16*2)/100</f>
        <v>130.453262</v>
      </c>
    </row>
    <row r="19" spans="1:9" ht="15.75" x14ac:dyDescent="0.25">
      <c r="A19" s="13"/>
      <c r="B19" s="28"/>
      <c r="C19" s="31"/>
      <c r="D19" s="4" t="s">
        <v>51</v>
      </c>
      <c r="E19" s="6">
        <f>(C16*1.3/100)</f>
        <v>80.869100000000003</v>
      </c>
      <c r="F19" s="4" t="s">
        <v>58</v>
      </c>
      <c r="G19" s="6">
        <f>(G16*2)/100</f>
        <v>130.453262</v>
      </c>
      <c r="H19" s="4" t="s">
        <v>58</v>
      </c>
      <c r="I19" s="6">
        <f>(G16*2)/100</f>
        <v>130.453262</v>
      </c>
    </row>
    <row r="20" spans="1:9" ht="16.5" thickBot="1" x14ac:dyDescent="0.3">
      <c r="A20" s="13"/>
      <c r="B20" s="29"/>
      <c r="C20" s="32"/>
      <c r="D20" s="5" t="s">
        <v>9</v>
      </c>
      <c r="E20" s="7">
        <f>SUM(E16+E17+E18+E19)</f>
        <v>6522.6630999999998</v>
      </c>
      <c r="F20" s="5" t="s">
        <v>9</v>
      </c>
      <c r="G20" s="7">
        <f>SUM(G16+G18+G19)</f>
        <v>6653.1163619999998</v>
      </c>
      <c r="H20" s="5" t="s">
        <v>9</v>
      </c>
      <c r="I20" s="7">
        <f>SUM(I16+I17+I18+I19)</f>
        <v>6783.5696239999997</v>
      </c>
    </row>
    <row r="21" spans="1:9" ht="15.75" x14ac:dyDescent="0.25">
      <c r="A21" s="13"/>
      <c r="B21" s="33" t="s">
        <v>4</v>
      </c>
      <c r="C21" s="30">
        <v>5638.05</v>
      </c>
      <c r="D21" s="3" t="s">
        <v>59</v>
      </c>
      <c r="E21" s="9">
        <f>(C21+E23)</f>
        <v>5681.8600000000006</v>
      </c>
      <c r="F21" s="3" t="s">
        <v>59</v>
      </c>
      <c r="G21" s="9">
        <f>(E25)</f>
        <v>5911.7256500000012</v>
      </c>
      <c r="H21" s="3" t="s">
        <v>59</v>
      </c>
      <c r="I21" s="9">
        <f>(E25)</f>
        <v>5911.7256500000012</v>
      </c>
    </row>
    <row r="22" spans="1:9" ht="15.75" x14ac:dyDescent="0.25">
      <c r="A22" s="13"/>
      <c r="B22" s="34"/>
      <c r="C22" s="31"/>
      <c r="D22" s="4" t="s">
        <v>58</v>
      </c>
      <c r="E22" s="8">
        <f>(C21*2/100)</f>
        <v>112.76100000000001</v>
      </c>
      <c r="F22" s="3"/>
      <c r="G22" s="8"/>
      <c r="H22" s="3"/>
      <c r="I22" s="8"/>
    </row>
    <row r="23" spans="1:9" ht="15.75" x14ac:dyDescent="0.25">
      <c r="A23" s="13"/>
      <c r="B23" s="34"/>
      <c r="C23" s="31"/>
      <c r="D23" s="4" t="s">
        <v>52</v>
      </c>
      <c r="E23" s="6">
        <v>43.81</v>
      </c>
      <c r="F23" s="4"/>
      <c r="G23" s="6"/>
      <c r="H23" s="4" t="s">
        <v>58</v>
      </c>
      <c r="I23" s="6">
        <f>(G21*2)/100</f>
        <v>118.23451300000002</v>
      </c>
    </row>
    <row r="24" spans="1:9" ht="15.75" x14ac:dyDescent="0.25">
      <c r="A24" s="13"/>
      <c r="B24" s="34"/>
      <c r="C24" s="31"/>
      <c r="D24" s="4" t="s">
        <v>51</v>
      </c>
      <c r="E24" s="6">
        <f>(C21*1.3/100)</f>
        <v>73.294650000000004</v>
      </c>
      <c r="F24" s="4" t="s">
        <v>58</v>
      </c>
      <c r="G24" s="6">
        <f>(G21*2)/100</f>
        <v>118.23451300000002</v>
      </c>
      <c r="H24" s="4" t="s">
        <v>58</v>
      </c>
      <c r="I24" s="6">
        <f>(G21*2)/100</f>
        <v>118.23451300000002</v>
      </c>
    </row>
    <row r="25" spans="1:9" ht="16.5" thickBot="1" x14ac:dyDescent="0.3">
      <c r="A25" s="13"/>
      <c r="B25" s="35"/>
      <c r="C25" s="32"/>
      <c r="D25" s="5" t="s">
        <v>9</v>
      </c>
      <c r="E25" s="7">
        <f>SUM(E21+E22+E23+E24)</f>
        <v>5911.7256500000012</v>
      </c>
      <c r="F25" s="5" t="s">
        <v>9</v>
      </c>
      <c r="G25" s="7">
        <f>SUM(G21+G23+G24)</f>
        <v>6029.9601630000016</v>
      </c>
      <c r="H25" s="5" t="s">
        <v>9</v>
      </c>
      <c r="I25" s="7">
        <f>SUM(I21+I22+I23+I24)</f>
        <v>6148.1946760000019</v>
      </c>
    </row>
    <row r="26" spans="1:9" ht="15.75" x14ac:dyDescent="0.25">
      <c r="A26" s="13"/>
      <c r="B26" s="27" t="s">
        <v>5</v>
      </c>
      <c r="C26" s="30">
        <v>5275.85</v>
      </c>
      <c r="D26" s="3" t="s">
        <v>59</v>
      </c>
      <c r="E26" s="9">
        <f>(C26+E28)</f>
        <v>5316.85</v>
      </c>
      <c r="F26" s="3" t="s">
        <v>59</v>
      </c>
      <c r="G26" s="9">
        <f>(E30)</f>
        <v>5531.9530500000001</v>
      </c>
      <c r="H26" s="3" t="s">
        <v>59</v>
      </c>
      <c r="I26" s="9">
        <f>(E30)</f>
        <v>5531.9530500000001</v>
      </c>
    </row>
    <row r="27" spans="1:9" ht="15.75" x14ac:dyDescent="0.25">
      <c r="A27" s="13"/>
      <c r="B27" s="28"/>
      <c r="C27" s="31"/>
      <c r="D27" s="4" t="s">
        <v>58</v>
      </c>
      <c r="E27" s="8">
        <f>(C26*2/100)</f>
        <v>105.51700000000001</v>
      </c>
      <c r="F27" s="3"/>
      <c r="G27" s="8"/>
      <c r="H27" s="3"/>
      <c r="I27" s="8"/>
    </row>
    <row r="28" spans="1:9" ht="15.75" x14ac:dyDescent="0.25">
      <c r="A28" s="13"/>
      <c r="B28" s="28"/>
      <c r="C28" s="31"/>
      <c r="D28" s="4" t="s">
        <v>52</v>
      </c>
      <c r="E28" s="6">
        <v>41</v>
      </c>
      <c r="F28" s="4"/>
      <c r="G28" s="6"/>
      <c r="H28" s="4" t="s">
        <v>58</v>
      </c>
      <c r="I28" s="6">
        <f>(G26*2)/100</f>
        <v>110.639061</v>
      </c>
    </row>
    <row r="29" spans="1:9" ht="15.75" x14ac:dyDescent="0.25">
      <c r="A29" s="13"/>
      <c r="B29" s="28"/>
      <c r="C29" s="31"/>
      <c r="D29" s="4" t="s">
        <v>51</v>
      </c>
      <c r="E29" s="6">
        <f>(C26*1.3/100)</f>
        <v>68.58605</v>
      </c>
      <c r="F29" s="4" t="s">
        <v>58</v>
      </c>
      <c r="G29" s="6">
        <f>(G26*2)/100</f>
        <v>110.639061</v>
      </c>
      <c r="H29" s="4" t="s">
        <v>58</v>
      </c>
      <c r="I29" s="6">
        <f>(G26*2)/100</f>
        <v>110.639061</v>
      </c>
    </row>
    <row r="30" spans="1:9" ht="16.5" thickBot="1" x14ac:dyDescent="0.3">
      <c r="A30" s="13"/>
      <c r="B30" s="29"/>
      <c r="C30" s="32"/>
      <c r="D30" s="5" t="s">
        <v>9</v>
      </c>
      <c r="E30" s="7">
        <f>SUM(E26+E27+E28+E29)</f>
        <v>5531.9530500000001</v>
      </c>
      <c r="F30" s="5" t="s">
        <v>9</v>
      </c>
      <c r="G30" s="7">
        <f>SUM(G26+G28+G29)</f>
        <v>5642.5921109999999</v>
      </c>
      <c r="H30" s="5" t="s">
        <v>9</v>
      </c>
      <c r="I30" s="7">
        <f>SUM(I26+I27+I28+I29)</f>
        <v>5753.2311719999998</v>
      </c>
    </row>
    <row r="31" spans="1:9" ht="15.75" x14ac:dyDescent="0.25">
      <c r="A31" s="13"/>
      <c r="B31" s="27" t="s">
        <v>44</v>
      </c>
      <c r="C31" s="30">
        <v>5098.66</v>
      </c>
      <c r="D31" s="3" t="s">
        <v>59</v>
      </c>
      <c r="E31" s="9">
        <f>(C31+E33)</f>
        <v>5138.28</v>
      </c>
      <c r="F31" s="3" t="s">
        <v>59</v>
      </c>
      <c r="G31" s="9">
        <f>(E35)</f>
        <v>5346.15578</v>
      </c>
      <c r="H31" s="3" t="s">
        <v>59</v>
      </c>
      <c r="I31" s="9">
        <f>(E35)</f>
        <v>5346.15578</v>
      </c>
    </row>
    <row r="32" spans="1:9" ht="15.75" x14ac:dyDescent="0.25">
      <c r="A32" s="13"/>
      <c r="B32" s="28"/>
      <c r="C32" s="31"/>
      <c r="D32" s="4" t="s">
        <v>58</v>
      </c>
      <c r="E32" s="8">
        <f>(C31*2/100)</f>
        <v>101.97319999999999</v>
      </c>
      <c r="F32" s="3"/>
      <c r="G32" s="8"/>
      <c r="H32" s="3"/>
      <c r="I32" s="8"/>
    </row>
    <row r="33" spans="1:9" ht="15.75" x14ac:dyDescent="0.25">
      <c r="A33" s="13"/>
      <c r="B33" s="28"/>
      <c r="C33" s="31"/>
      <c r="D33" s="4" t="s">
        <v>52</v>
      </c>
      <c r="E33" s="6">
        <v>39.619999999999997</v>
      </c>
      <c r="F33" s="4"/>
      <c r="G33" s="6"/>
      <c r="H33" s="4" t="s">
        <v>58</v>
      </c>
      <c r="I33" s="6">
        <f>(G31*2)/100</f>
        <v>106.9231156</v>
      </c>
    </row>
    <row r="34" spans="1:9" ht="15.75" x14ac:dyDescent="0.25">
      <c r="A34" s="13"/>
      <c r="B34" s="28"/>
      <c r="C34" s="31"/>
      <c r="D34" s="4" t="s">
        <v>51</v>
      </c>
      <c r="E34" s="6">
        <f>(C31*1.3/100)</f>
        <v>66.282579999999996</v>
      </c>
      <c r="F34" s="4" t="s">
        <v>58</v>
      </c>
      <c r="G34" s="6">
        <f>(G31*2)/100</f>
        <v>106.9231156</v>
      </c>
      <c r="H34" s="4" t="s">
        <v>58</v>
      </c>
      <c r="I34" s="6">
        <f>(G31*2)/100</f>
        <v>106.9231156</v>
      </c>
    </row>
    <row r="35" spans="1:9" ht="16.5" thickBot="1" x14ac:dyDescent="0.3">
      <c r="A35" s="13"/>
      <c r="B35" s="29"/>
      <c r="C35" s="32"/>
      <c r="D35" s="5" t="s">
        <v>9</v>
      </c>
      <c r="E35" s="7">
        <f>SUM(E31+E32+E33+E34)</f>
        <v>5346.15578</v>
      </c>
      <c r="F35" s="5" t="s">
        <v>9</v>
      </c>
      <c r="G35" s="7">
        <f>SUM(G31+G33+G34)</f>
        <v>5453.0788955999997</v>
      </c>
      <c r="H35" s="5" t="s">
        <v>9</v>
      </c>
      <c r="I35" s="7">
        <f>SUM(I31+I32+I33+I34)</f>
        <v>5560.0020111999993</v>
      </c>
    </row>
    <row r="36" spans="1:9" ht="15.75" x14ac:dyDescent="0.25">
      <c r="A36" s="13"/>
      <c r="B36" s="27" t="s">
        <v>47</v>
      </c>
      <c r="C36" s="36">
        <v>4733.0600000000004</v>
      </c>
      <c r="D36" s="3" t="s">
        <v>59</v>
      </c>
      <c r="E36" s="9">
        <f>(C36+E38)</f>
        <v>4769.84</v>
      </c>
      <c r="F36" s="3" t="s">
        <v>59</v>
      </c>
      <c r="G36" s="9">
        <f>(E40)</f>
        <v>4962.8109800000002</v>
      </c>
      <c r="H36" s="3" t="s">
        <v>59</v>
      </c>
      <c r="I36" s="9">
        <f>(E40)</f>
        <v>4962.8109800000002</v>
      </c>
    </row>
    <row r="37" spans="1:9" ht="15.75" x14ac:dyDescent="0.25">
      <c r="A37" s="13"/>
      <c r="B37" s="28"/>
      <c r="C37" s="37"/>
      <c r="D37" s="4" t="s">
        <v>58</v>
      </c>
      <c r="E37" s="8">
        <f>(C36*2/100)</f>
        <v>94.661200000000008</v>
      </c>
      <c r="F37" s="3"/>
      <c r="G37" s="8"/>
      <c r="H37" s="3"/>
      <c r="I37" s="8"/>
    </row>
    <row r="38" spans="1:9" ht="15.75" x14ac:dyDescent="0.25">
      <c r="A38" s="13"/>
      <c r="B38" s="28"/>
      <c r="C38" s="37"/>
      <c r="D38" s="4" t="s">
        <v>52</v>
      </c>
      <c r="E38" s="6">
        <v>36.78</v>
      </c>
      <c r="F38" s="4"/>
      <c r="G38" s="6"/>
      <c r="H38" s="4" t="s">
        <v>58</v>
      </c>
      <c r="I38" s="6">
        <f>(G36*2)/100</f>
        <v>99.256219600000009</v>
      </c>
    </row>
    <row r="39" spans="1:9" ht="15.75" x14ac:dyDescent="0.25">
      <c r="A39" s="13"/>
      <c r="B39" s="28"/>
      <c r="C39" s="37"/>
      <c r="D39" s="4" t="s">
        <v>51</v>
      </c>
      <c r="E39" s="6">
        <f>(C36*1.3/100)</f>
        <v>61.529780000000009</v>
      </c>
      <c r="F39" s="4" t="s">
        <v>58</v>
      </c>
      <c r="G39" s="6">
        <f>(G36*2)/100</f>
        <v>99.256219600000009</v>
      </c>
      <c r="H39" s="4" t="s">
        <v>58</v>
      </c>
      <c r="I39" s="6">
        <f>(G36*2)/100</f>
        <v>99.256219600000009</v>
      </c>
    </row>
    <row r="40" spans="1:9" ht="16.5" thickBot="1" x14ac:dyDescent="0.3">
      <c r="A40" s="13"/>
      <c r="B40" s="29"/>
      <c r="C40" s="38"/>
      <c r="D40" s="5" t="s">
        <v>9</v>
      </c>
      <c r="E40" s="7">
        <f>SUM(E36+E37+E38+E39)</f>
        <v>4962.8109800000002</v>
      </c>
      <c r="F40" s="5" t="s">
        <v>9</v>
      </c>
      <c r="G40" s="7">
        <f>SUM(G36+G38+G39)</f>
        <v>5062.0671996000001</v>
      </c>
      <c r="H40" s="5" t="s">
        <v>9</v>
      </c>
      <c r="I40" s="7">
        <f>SUM(I36+I37+I38+I39)</f>
        <v>5161.3234192</v>
      </c>
    </row>
    <row r="41" spans="1:9" ht="15.75" x14ac:dyDescent="0.25">
      <c r="A41" s="13"/>
      <c r="B41" s="27" t="s">
        <v>48</v>
      </c>
      <c r="C41" s="30">
        <v>4635.7</v>
      </c>
      <c r="D41" s="3" t="s">
        <v>59</v>
      </c>
      <c r="E41" s="9">
        <f>(C41+E43)</f>
        <v>4671.72</v>
      </c>
      <c r="F41" s="3" t="s">
        <v>59</v>
      </c>
      <c r="G41" s="9">
        <f>(E45)</f>
        <v>4860.718100000001</v>
      </c>
      <c r="H41" s="3" t="s">
        <v>59</v>
      </c>
      <c r="I41" s="9">
        <f>(E45)</f>
        <v>4860.718100000001</v>
      </c>
    </row>
    <row r="42" spans="1:9" ht="15.75" x14ac:dyDescent="0.25">
      <c r="A42" s="13"/>
      <c r="B42" s="28"/>
      <c r="C42" s="31"/>
      <c r="D42" s="4" t="s">
        <v>58</v>
      </c>
      <c r="E42" s="8">
        <f>(C41*2/100)</f>
        <v>92.713999999999999</v>
      </c>
      <c r="F42" s="3"/>
      <c r="G42" s="8"/>
      <c r="H42" s="3"/>
      <c r="I42" s="8"/>
    </row>
    <row r="43" spans="1:9" ht="15.75" x14ac:dyDescent="0.25">
      <c r="A43" s="13"/>
      <c r="B43" s="28"/>
      <c r="C43" s="31"/>
      <c r="D43" s="4" t="s">
        <v>52</v>
      </c>
      <c r="E43" s="6">
        <v>36.020000000000003</v>
      </c>
      <c r="F43" s="4"/>
      <c r="G43" s="6"/>
      <c r="H43" s="4" t="s">
        <v>58</v>
      </c>
      <c r="I43" s="6">
        <f>(G41*2)/100</f>
        <v>97.214362000000023</v>
      </c>
    </row>
    <row r="44" spans="1:9" ht="15.75" x14ac:dyDescent="0.25">
      <c r="A44" s="13"/>
      <c r="B44" s="28"/>
      <c r="C44" s="31"/>
      <c r="D44" s="4" t="s">
        <v>51</v>
      </c>
      <c r="E44" s="6">
        <f>(C41*1.3/100)</f>
        <v>60.264099999999999</v>
      </c>
      <c r="F44" s="4" t="s">
        <v>58</v>
      </c>
      <c r="G44" s="6">
        <f>(G41*2)/100</f>
        <v>97.214362000000023</v>
      </c>
      <c r="H44" s="4" t="s">
        <v>58</v>
      </c>
      <c r="I44" s="6">
        <f>(G41*2)/100</f>
        <v>97.214362000000023</v>
      </c>
    </row>
    <row r="45" spans="1:9" ht="16.5" thickBot="1" x14ac:dyDescent="0.3">
      <c r="A45" s="13"/>
      <c r="B45" s="29"/>
      <c r="C45" s="32"/>
      <c r="D45" s="5" t="s">
        <v>9</v>
      </c>
      <c r="E45" s="7">
        <f>SUM(E41+E42+E43+E44)</f>
        <v>4860.718100000001</v>
      </c>
      <c r="F45" s="5" t="s">
        <v>9</v>
      </c>
      <c r="G45" s="7">
        <f>SUM(G41+G43+G44)</f>
        <v>4957.9324620000007</v>
      </c>
      <c r="H45" s="5" t="s">
        <v>9</v>
      </c>
      <c r="I45" s="7">
        <f>SUM(I41+I42+I43+I44)</f>
        <v>5055.1468240000004</v>
      </c>
    </row>
    <row r="46" spans="1:9" ht="15.75" x14ac:dyDescent="0.25">
      <c r="A46" s="13"/>
      <c r="B46" s="33" t="s">
        <v>49</v>
      </c>
      <c r="C46" s="30">
        <v>4594.6899999999996</v>
      </c>
      <c r="D46" s="3" t="s">
        <v>59</v>
      </c>
      <c r="E46" s="9">
        <f>(C46+E48)</f>
        <v>4630.3899999999994</v>
      </c>
      <c r="F46" s="3" t="s">
        <v>59</v>
      </c>
      <c r="G46" s="9">
        <f>(E50)</f>
        <v>4817.7147699999987</v>
      </c>
      <c r="H46" s="3" t="s">
        <v>59</v>
      </c>
      <c r="I46" s="9">
        <f>(E50)</f>
        <v>4817.7147699999987</v>
      </c>
    </row>
    <row r="47" spans="1:9" ht="15.75" x14ac:dyDescent="0.25">
      <c r="A47" s="13"/>
      <c r="B47" s="34"/>
      <c r="C47" s="31"/>
      <c r="D47" s="4" t="s">
        <v>58</v>
      </c>
      <c r="E47" s="8">
        <f>(C46*2/100)</f>
        <v>91.893799999999999</v>
      </c>
      <c r="F47" s="3"/>
      <c r="G47" s="8"/>
      <c r="H47" s="3"/>
      <c r="I47" s="8"/>
    </row>
    <row r="48" spans="1:9" ht="15.75" x14ac:dyDescent="0.25">
      <c r="A48" s="13"/>
      <c r="B48" s="34"/>
      <c r="C48" s="31"/>
      <c r="D48" s="4" t="s">
        <v>52</v>
      </c>
      <c r="E48" s="6">
        <v>35.700000000000003</v>
      </c>
      <c r="F48" s="4"/>
      <c r="G48" s="6"/>
      <c r="H48" s="4" t="s">
        <v>58</v>
      </c>
      <c r="I48" s="6">
        <f>(G46*2)/100</f>
        <v>96.35429539999997</v>
      </c>
    </row>
    <row r="49" spans="1:9" ht="15.75" x14ac:dyDescent="0.25">
      <c r="A49" s="13"/>
      <c r="B49" s="34"/>
      <c r="C49" s="31"/>
      <c r="D49" s="4" t="s">
        <v>51</v>
      </c>
      <c r="E49" s="6">
        <f>(C46*1.3/100)</f>
        <v>59.730969999999999</v>
      </c>
      <c r="F49" s="4" t="s">
        <v>58</v>
      </c>
      <c r="G49" s="6">
        <f>(G46*2)/100</f>
        <v>96.35429539999997</v>
      </c>
      <c r="H49" s="4" t="s">
        <v>58</v>
      </c>
      <c r="I49" s="6">
        <f>(G46*2)/100</f>
        <v>96.35429539999997</v>
      </c>
    </row>
    <row r="50" spans="1:9" ht="16.5" thickBot="1" x14ac:dyDescent="0.3">
      <c r="A50" s="13"/>
      <c r="B50" s="35"/>
      <c r="C50" s="32"/>
      <c r="D50" s="5" t="s">
        <v>9</v>
      </c>
      <c r="E50" s="7">
        <f>SUM(E46+E47+E48+E49)</f>
        <v>4817.7147699999987</v>
      </c>
      <c r="F50" s="5" t="s">
        <v>9</v>
      </c>
      <c r="G50" s="7">
        <f>SUM(G46+G48+G49)</f>
        <v>4914.0690653999991</v>
      </c>
      <c r="H50" s="5" t="s">
        <v>9</v>
      </c>
      <c r="I50" s="7">
        <f>SUM(I46+I47+I48+I49)</f>
        <v>5010.4233607999995</v>
      </c>
    </row>
    <row r="52" spans="1:9" x14ac:dyDescent="0.25">
      <c r="B52" s="12" t="s">
        <v>29</v>
      </c>
    </row>
    <row r="53" spans="1:9" x14ac:dyDescent="0.25">
      <c r="B53" s="12"/>
    </row>
    <row r="54" spans="1:9" x14ac:dyDescent="0.25">
      <c r="B54" t="s">
        <v>46</v>
      </c>
    </row>
    <row r="55" spans="1:9" x14ac:dyDescent="0.25">
      <c r="B55" t="s">
        <v>30</v>
      </c>
    </row>
    <row r="57" spans="1:9" x14ac:dyDescent="0.25">
      <c r="B57" t="s">
        <v>34</v>
      </c>
    </row>
    <row r="59" spans="1:9" x14ac:dyDescent="0.25">
      <c r="B59" t="s">
        <v>37</v>
      </c>
    </row>
    <row r="60" spans="1:9" x14ac:dyDescent="0.25">
      <c r="B60" t="s">
        <v>31</v>
      </c>
    </row>
    <row r="62" spans="1:9" x14ac:dyDescent="0.25">
      <c r="B62" t="s">
        <v>35</v>
      </c>
    </row>
    <row r="64" spans="1:9" x14ac:dyDescent="0.25">
      <c r="B64" t="s">
        <v>36</v>
      </c>
    </row>
    <row r="65" spans="2:2" x14ac:dyDescent="0.25">
      <c r="B65" t="s">
        <v>32</v>
      </c>
    </row>
  </sheetData>
  <mergeCells count="22">
    <mergeCell ref="B46:B50"/>
    <mergeCell ref="C46:C50"/>
    <mergeCell ref="B31:B35"/>
    <mergeCell ref="C31:C35"/>
    <mergeCell ref="B36:B40"/>
    <mergeCell ref="C36:C40"/>
    <mergeCell ref="B41:B45"/>
    <mergeCell ref="C41:C45"/>
    <mergeCell ref="B16:B20"/>
    <mergeCell ref="C16:C20"/>
    <mergeCell ref="B21:B25"/>
    <mergeCell ref="C21:C25"/>
    <mergeCell ref="B26:B30"/>
    <mergeCell ref="C26:C30"/>
    <mergeCell ref="B9:I9"/>
    <mergeCell ref="B10:I10"/>
    <mergeCell ref="B13:I13"/>
    <mergeCell ref="D15:E15"/>
    <mergeCell ref="F15:G15"/>
    <mergeCell ref="H15:I15"/>
    <mergeCell ref="B12:I12"/>
    <mergeCell ref="B11:I11"/>
  </mergeCells>
  <pageMargins left="1.1023622047244095" right="0.70866141732283472" top="0.74803149606299213" bottom="0.74803149606299213" header="0.31496062992125984" footer="0.31496062992125984"/>
  <pageSetup paperSize="5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9:I65"/>
  <sheetViews>
    <sheetView tabSelected="1" workbookViewId="0"/>
  </sheetViews>
  <sheetFormatPr baseColWidth="10" defaultRowHeight="15" x14ac:dyDescent="0.25"/>
  <cols>
    <col min="1" max="1" width="2.140625" customWidth="1"/>
    <col min="2" max="2" width="20.7109375" customWidth="1"/>
    <col min="3" max="3" width="13.7109375" customWidth="1"/>
    <col min="4" max="4" width="10.7109375" customWidth="1"/>
    <col min="5" max="5" width="11.7109375" customWidth="1"/>
    <col min="6" max="6" width="10.7109375" customWidth="1"/>
    <col min="7" max="7" width="11.7109375" customWidth="1"/>
    <col min="8" max="8" width="10.7109375" customWidth="1"/>
    <col min="9" max="9" width="11.7109375" customWidth="1"/>
  </cols>
  <sheetData>
    <row r="9" spans="1:9" ht="18" x14ac:dyDescent="0.25">
      <c r="B9" s="21" t="s">
        <v>1</v>
      </c>
      <c r="C9" s="21"/>
      <c r="D9" s="21"/>
      <c r="E9" s="21"/>
      <c r="F9" s="21"/>
      <c r="G9" s="21"/>
      <c r="H9" s="21"/>
      <c r="I9" s="21"/>
    </row>
    <row r="10" spans="1:9" ht="18" x14ac:dyDescent="0.25">
      <c r="B10" s="21" t="s">
        <v>54</v>
      </c>
      <c r="C10" s="21"/>
      <c r="D10" s="21"/>
      <c r="E10" s="21"/>
      <c r="F10" s="21"/>
      <c r="G10" s="21"/>
      <c r="H10" s="21"/>
      <c r="I10" s="21"/>
    </row>
    <row r="11" spans="1:9" ht="18" x14ac:dyDescent="0.25">
      <c r="B11" s="21" t="s">
        <v>50</v>
      </c>
      <c r="C11" s="21"/>
      <c r="D11" s="21"/>
      <c r="E11" s="21"/>
      <c r="F11" s="21"/>
      <c r="G11" s="21"/>
      <c r="H11" s="21"/>
      <c r="I11" s="21"/>
    </row>
    <row r="12" spans="1:9" ht="8.25" customHeight="1" x14ac:dyDescent="0.25">
      <c r="B12" s="1"/>
      <c r="C12" s="16"/>
      <c r="D12" s="16"/>
      <c r="E12" s="16"/>
      <c r="F12" s="16"/>
      <c r="G12" s="16"/>
      <c r="H12" s="16"/>
      <c r="I12" s="16"/>
    </row>
    <row r="13" spans="1:9" ht="18" x14ac:dyDescent="0.25">
      <c r="B13" s="21" t="s">
        <v>10</v>
      </c>
      <c r="C13" s="21"/>
      <c r="D13" s="21"/>
      <c r="E13" s="21"/>
      <c r="F13" s="21"/>
      <c r="G13" s="21"/>
      <c r="H13" s="21"/>
      <c r="I13" s="21"/>
    </row>
    <row r="14" spans="1:9" ht="9.75" customHeight="1" thickBot="1" x14ac:dyDescent="0.3">
      <c r="B14" s="2"/>
    </row>
    <row r="15" spans="1:9" ht="63.95" customHeight="1" thickBot="1" x14ac:dyDescent="0.3">
      <c r="B15" s="10" t="s">
        <v>2</v>
      </c>
      <c r="C15" s="11" t="s">
        <v>53</v>
      </c>
      <c r="D15" s="22" t="s">
        <v>55</v>
      </c>
      <c r="E15" s="23"/>
      <c r="F15" s="24" t="s">
        <v>56</v>
      </c>
      <c r="G15" s="25"/>
      <c r="H15" s="26" t="s">
        <v>57</v>
      </c>
      <c r="I15" s="23"/>
    </row>
    <row r="16" spans="1:9" ht="15.75" x14ac:dyDescent="0.25">
      <c r="A16" s="13"/>
      <c r="B16" s="27" t="s">
        <v>3</v>
      </c>
      <c r="C16" s="30">
        <v>6288.53</v>
      </c>
      <c r="D16" s="3" t="s">
        <v>59</v>
      </c>
      <c r="E16" s="9">
        <f>(C16+E18)</f>
        <v>6337.4</v>
      </c>
      <c r="F16" s="3" t="s">
        <v>59</v>
      </c>
      <c r="G16" s="9">
        <f>(E20)</f>
        <v>6593.7914899999996</v>
      </c>
      <c r="H16" s="3" t="s">
        <v>59</v>
      </c>
      <c r="I16" s="9">
        <f>(E20)</f>
        <v>6593.7914899999996</v>
      </c>
    </row>
    <row r="17" spans="1:9" ht="15.75" x14ac:dyDescent="0.25">
      <c r="A17" s="13"/>
      <c r="B17" s="28"/>
      <c r="C17" s="31"/>
      <c r="D17" s="4" t="s">
        <v>58</v>
      </c>
      <c r="E17" s="8">
        <f>(C16*2/100)</f>
        <v>125.7706</v>
      </c>
      <c r="F17" s="3"/>
      <c r="G17" s="8"/>
      <c r="H17" s="3"/>
      <c r="I17" s="8"/>
    </row>
    <row r="18" spans="1:9" ht="15.75" x14ac:dyDescent="0.25">
      <c r="A18" s="13"/>
      <c r="B18" s="28"/>
      <c r="C18" s="31"/>
      <c r="D18" s="4" t="s">
        <v>52</v>
      </c>
      <c r="E18" s="6">
        <v>48.87</v>
      </c>
      <c r="F18" s="4"/>
      <c r="G18" s="6"/>
      <c r="H18" s="4" t="s">
        <v>58</v>
      </c>
      <c r="I18" s="6">
        <f>(G16*2)/100</f>
        <v>131.87582979999999</v>
      </c>
    </row>
    <row r="19" spans="1:9" ht="15.75" x14ac:dyDescent="0.25">
      <c r="A19" s="13"/>
      <c r="B19" s="28"/>
      <c r="C19" s="31"/>
      <c r="D19" s="4" t="s">
        <v>51</v>
      </c>
      <c r="E19" s="6">
        <f>(C16*1.3/100)</f>
        <v>81.750889999999998</v>
      </c>
      <c r="F19" s="4" t="s">
        <v>58</v>
      </c>
      <c r="G19" s="6">
        <f>(G16*2)/100</f>
        <v>131.87582979999999</v>
      </c>
      <c r="H19" s="4" t="s">
        <v>58</v>
      </c>
      <c r="I19" s="6">
        <f>(G16*2)/100</f>
        <v>131.87582979999999</v>
      </c>
    </row>
    <row r="20" spans="1:9" ht="16.5" thickBot="1" x14ac:dyDescent="0.3">
      <c r="A20" s="13"/>
      <c r="B20" s="29"/>
      <c r="C20" s="32"/>
      <c r="D20" s="5" t="s">
        <v>9</v>
      </c>
      <c r="E20" s="7">
        <f>SUM(E16+E17+E18+E19)</f>
        <v>6593.7914899999996</v>
      </c>
      <c r="F20" s="5" t="s">
        <v>9</v>
      </c>
      <c r="G20" s="7">
        <f>SUM(G16+G18+G19)</f>
        <v>6725.6673197999999</v>
      </c>
      <c r="H20" s="5" t="s">
        <v>9</v>
      </c>
      <c r="I20" s="7">
        <f>SUM(I16+I17+I18+I19)</f>
        <v>6857.5431496000001</v>
      </c>
    </row>
    <row r="21" spans="1:9" ht="15.75" x14ac:dyDescent="0.25">
      <c r="A21" s="13"/>
      <c r="B21" s="33" t="s">
        <v>4</v>
      </c>
      <c r="C21" s="30">
        <v>5675.91</v>
      </c>
      <c r="D21" s="3" t="s">
        <v>59</v>
      </c>
      <c r="E21" s="9">
        <f>(C21+E23)</f>
        <v>5720.0199999999995</v>
      </c>
      <c r="F21" s="3" t="s">
        <v>59</v>
      </c>
      <c r="G21" s="9">
        <f>(E25)</f>
        <v>5951.4350299999996</v>
      </c>
      <c r="H21" s="3" t="s">
        <v>59</v>
      </c>
      <c r="I21" s="9">
        <f>(E25)</f>
        <v>5951.4350299999996</v>
      </c>
    </row>
    <row r="22" spans="1:9" ht="15.75" x14ac:dyDescent="0.25">
      <c r="A22" s="13"/>
      <c r="B22" s="34"/>
      <c r="C22" s="31"/>
      <c r="D22" s="4" t="s">
        <v>58</v>
      </c>
      <c r="E22" s="8">
        <f>(C21*2/100)</f>
        <v>113.51819999999999</v>
      </c>
      <c r="F22" s="3"/>
      <c r="G22" s="8"/>
      <c r="H22" s="3"/>
      <c r="I22" s="8"/>
    </row>
    <row r="23" spans="1:9" ht="15.75" x14ac:dyDescent="0.25">
      <c r="A23" s="13"/>
      <c r="B23" s="34"/>
      <c r="C23" s="31"/>
      <c r="D23" s="4" t="s">
        <v>52</v>
      </c>
      <c r="E23" s="6">
        <v>44.11</v>
      </c>
      <c r="F23" s="4"/>
      <c r="G23" s="6"/>
      <c r="H23" s="4" t="s">
        <v>58</v>
      </c>
      <c r="I23" s="6">
        <f>(G21*2)/100</f>
        <v>119.02870059999999</v>
      </c>
    </row>
    <row r="24" spans="1:9" ht="15.75" x14ac:dyDescent="0.25">
      <c r="A24" s="13"/>
      <c r="B24" s="34"/>
      <c r="C24" s="31"/>
      <c r="D24" s="4" t="s">
        <v>51</v>
      </c>
      <c r="E24" s="6">
        <f>(C21*1.3/100)</f>
        <v>73.786829999999995</v>
      </c>
      <c r="F24" s="4" t="s">
        <v>58</v>
      </c>
      <c r="G24" s="6">
        <f>(G21*2)/100</f>
        <v>119.02870059999999</v>
      </c>
      <c r="H24" s="4" t="s">
        <v>58</v>
      </c>
      <c r="I24" s="6">
        <f>(G21*2)/100</f>
        <v>119.02870059999999</v>
      </c>
    </row>
    <row r="25" spans="1:9" ht="16.5" thickBot="1" x14ac:dyDescent="0.3">
      <c r="A25" s="13"/>
      <c r="B25" s="35"/>
      <c r="C25" s="32"/>
      <c r="D25" s="5" t="s">
        <v>9</v>
      </c>
      <c r="E25" s="7">
        <f>SUM(E21+E22+E23+E24)</f>
        <v>5951.4350299999996</v>
      </c>
      <c r="F25" s="5" t="s">
        <v>9</v>
      </c>
      <c r="G25" s="7">
        <f>SUM(G21+G23+G24)</f>
        <v>6070.4637305999995</v>
      </c>
      <c r="H25" s="5" t="s">
        <v>9</v>
      </c>
      <c r="I25" s="7">
        <f>SUM(I21+I22+I23+I24)</f>
        <v>6189.4924311999994</v>
      </c>
    </row>
    <row r="26" spans="1:9" ht="15.75" x14ac:dyDescent="0.25">
      <c r="A26" s="13"/>
      <c r="B26" s="27" t="s">
        <v>5</v>
      </c>
      <c r="C26" s="30">
        <v>5331.52</v>
      </c>
      <c r="D26" s="3" t="s">
        <v>59</v>
      </c>
      <c r="E26" s="9">
        <f>(C26+E28)</f>
        <v>5372.9500000000007</v>
      </c>
      <c r="F26" s="3" t="s">
        <v>59</v>
      </c>
      <c r="G26" s="9">
        <f>(E30)</f>
        <v>5590.3201600000011</v>
      </c>
      <c r="H26" s="3" t="s">
        <v>59</v>
      </c>
      <c r="I26" s="9">
        <f>(E30)</f>
        <v>5590.3201600000011</v>
      </c>
    </row>
    <row r="27" spans="1:9" ht="15.75" x14ac:dyDescent="0.25">
      <c r="A27" s="13"/>
      <c r="B27" s="28"/>
      <c r="C27" s="31"/>
      <c r="D27" s="4" t="s">
        <v>58</v>
      </c>
      <c r="E27" s="8">
        <f>(C26*2/100)</f>
        <v>106.63040000000001</v>
      </c>
      <c r="F27" s="3"/>
      <c r="G27" s="8"/>
      <c r="H27" s="3"/>
      <c r="I27" s="8"/>
    </row>
    <row r="28" spans="1:9" ht="15.75" x14ac:dyDescent="0.25">
      <c r="A28" s="13"/>
      <c r="B28" s="28"/>
      <c r="C28" s="31"/>
      <c r="D28" s="4" t="s">
        <v>52</v>
      </c>
      <c r="E28" s="6">
        <v>41.43</v>
      </c>
      <c r="F28" s="4"/>
      <c r="G28" s="6"/>
      <c r="H28" s="4" t="s">
        <v>58</v>
      </c>
      <c r="I28" s="6">
        <f>(G26*2)/100</f>
        <v>111.80640320000002</v>
      </c>
    </row>
    <row r="29" spans="1:9" ht="15.75" x14ac:dyDescent="0.25">
      <c r="A29" s="13"/>
      <c r="B29" s="28"/>
      <c r="C29" s="31"/>
      <c r="D29" s="4" t="s">
        <v>51</v>
      </c>
      <c r="E29" s="6">
        <f>(C26*1.3/100)</f>
        <v>69.309760000000011</v>
      </c>
      <c r="F29" s="4" t="s">
        <v>58</v>
      </c>
      <c r="G29" s="6">
        <f>(G26*2)/100</f>
        <v>111.80640320000002</v>
      </c>
      <c r="H29" s="4" t="s">
        <v>58</v>
      </c>
      <c r="I29" s="6">
        <f>(G26*2)/100</f>
        <v>111.80640320000002</v>
      </c>
    </row>
    <row r="30" spans="1:9" ht="16.5" thickBot="1" x14ac:dyDescent="0.3">
      <c r="A30" s="13"/>
      <c r="B30" s="29"/>
      <c r="C30" s="32"/>
      <c r="D30" s="5" t="s">
        <v>9</v>
      </c>
      <c r="E30" s="7">
        <f>SUM(E26+E27+E28+E29)</f>
        <v>5590.3201600000011</v>
      </c>
      <c r="F30" s="5" t="s">
        <v>9</v>
      </c>
      <c r="G30" s="7">
        <f>SUM(G26+G28+G29)</f>
        <v>5702.1265632000013</v>
      </c>
      <c r="H30" s="5" t="s">
        <v>9</v>
      </c>
      <c r="I30" s="7">
        <f>SUM(I26+I27+I28+I29)</f>
        <v>5813.9329664000015</v>
      </c>
    </row>
    <row r="31" spans="1:9" ht="15.75" x14ac:dyDescent="0.25">
      <c r="A31" s="13"/>
      <c r="B31" s="27" t="s">
        <v>44</v>
      </c>
      <c r="C31" s="30">
        <v>5162.55</v>
      </c>
      <c r="D31" s="3" t="s">
        <v>59</v>
      </c>
      <c r="E31" s="9">
        <f>(C31+E33)</f>
        <v>5202.67</v>
      </c>
      <c r="F31" s="3" t="s">
        <v>59</v>
      </c>
      <c r="G31" s="9">
        <f>(E35)</f>
        <v>5413.1541500000003</v>
      </c>
      <c r="H31" s="3" t="s">
        <v>59</v>
      </c>
      <c r="I31" s="9">
        <f>(E35)</f>
        <v>5413.1541500000003</v>
      </c>
    </row>
    <row r="32" spans="1:9" ht="15.75" x14ac:dyDescent="0.25">
      <c r="A32" s="13"/>
      <c r="B32" s="28"/>
      <c r="C32" s="31"/>
      <c r="D32" s="4" t="s">
        <v>58</v>
      </c>
      <c r="E32" s="8">
        <f>(C31*2/100)</f>
        <v>103.251</v>
      </c>
      <c r="F32" s="3"/>
      <c r="G32" s="8"/>
      <c r="H32" s="3"/>
      <c r="I32" s="8"/>
    </row>
    <row r="33" spans="1:9" ht="15.75" x14ac:dyDescent="0.25">
      <c r="A33" s="13"/>
      <c r="B33" s="28"/>
      <c r="C33" s="31"/>
      <c r="D33" s="4" t="s">
        <v>52</v>
      </c>
      <c r="E33" s="6">
        <v>40.119999999999997</v>
      </c>
      <c r="F33" s="4"/>
      <c r="G33" s="6"/>
      <c r="H33" s="4" t="s">
        <v>58</v>
      </c>
      <c r="I33" s="6">
        <f>(G31*2)/100</f>
        <v>108.26308300000001</v>
      </c>
    </row>
    <row r="34" spans="1:9" ht="15.75" x14ac:dyDescent="0.25">
      <c r="A34" s="13"/>
      <c r="B34" s="28"/>
      <c r="C34" s="31"/>
      <c r="D34" s="4" t="s">
        <v>51</v>
      </c>
      <c r="E34" s="6">
        <f>(C31*1.3/100)</f>
        <v>67.113150000000005</v>
      </c>
      <c r="F34" s="4" t="s">
        <v>58</v>
      </c>
      <c r="G34" s="6">
        <f>(G31*2)/100</f>
        <v>108.26308300000001</v>
      </c>
      <c r="H34" s="4" t="s">
        <v>58</v>
      </c>
      <c r="I34" s="6">
        <f>(G31*2)/100</f>
        <v>108.26308300000001</v>
      </c>
    </row>
    <row r="35" spans="1:9" ht="16.5" thickBot="1" x14ac:dyDescent="0.3">
      <c r="A35" s="13"/>
      <c r="B35" s="29"/>
      <c r="C35" s="32"/>
      <c r="D35" s="5" t="s">
        <v>9</v>
      </c>
      <c r="E35" s="7">
        <f>SUM(E31+E32+E33+E34)</f>
        <v>5413.1541500000003</v>
      </c>
      <c r="F35" s="5" t="s">
        <v>9</v>
      </c>
      <c r="G35" s="7">
        <f>SUM(G31+G33+G34)</f>
        <v>5521.4172330000001</v>
      </c>
      <c r="H35" s="5" t="s">
        <v>9</v>
      </c>
      <c r="I35" s="7">
        <f>SUM(I31+I32+I33+I34)</f>
        <v>5629.6803159999999</v>
      </c>
    </row>
    <row r="36" spans="1:9" ht="15.75" x14ac:dyDescent="0.25">
      <c r="A36" s="13"/>
      <c r="B36" s="27" t="s">
        <v>47</v>
      </c>
      <c r="C36" s="36">
        <v>4760.95</v>
      </c>
      <c r="D36" s="3" t="s">
        <v>59</v>
      </c>
      <c r="E36" s="9">
        <f>(C36+E38)</f>
        <v>4797.95</v>
      </c>
      <c r="F36" s="3" t="s">
        <v>59</v>
      </c>
      <c r="G36" s="9">
        <f>(E40)</f>
        <v>4992.0613499999999</v>
      </c>
      <c r="H36" s="3" t="s">
        <v>59</v>
      </c>
      <c r="I36" s="9">
        <f>(E40)</f>
        <v>4992.0613499999999</v>
      </c>
    </row>
    <row r="37" spans="1:9" ht="15.75" x14ac:dyDescent="0.25">
      <c r="A37" s="13"/>
      <c r="B37" s="28"/>
      <c r="C37" s="37"/>
      <c r="D37" s="4" t="s">
        <v>58</v>
      </c>
      <c r="E37" s="8">
        <f>(C36*2/100)</f>
        <v>95.218999999999994</v>
      </c>
      <c r="F37" s="3"/>
      <c r="G37" s="8"/>
      <c r="H37" s="3"/>
      <c r="I37" s="8"/>
    </row>
    <row r="38" spans="1:9" ht="15.75" x14ac:dyDescent="0.25">
      <c r="A38" s="13"/>
      <c r="B38" s="28"/>
      <c r="C38" s="37"/>
      <c r="D38" s="4" t="s">
        <v>52</v>
      </c>
      <c r="E38" s="6">
        <v>37</v>
      </c>
      <c r="F38" s="4"/>
      <c r="G38" s="6"/>
      <c r="H38" s="4" t="s">
        <v>58</v>
      </c>
      <c r="I38" s="6">
        <f>(G36*2)/100</f>
        <v>99.841227000000003</v>
      </c>
    </row>
    <row r="39" spans="1:9" ht="15.75" x14ac:dyDescent="0.25">
      <c r="A39" s="13"/>
      <c r="B39" s="28"/>
      <c r="C39" s="37"/>
      <c r="D39" s="4" t="s">
        <v>51</v>
      </c>
      <c r="E39" s="6">
        <f>(C36*1.3/100)</f>
        <v>61.892349999999993</v>
      </c>
      <c r="F39" s="4" t="s">
        <v>58</v>
      </c>
      <c r="G39" s="6">
        <f>(G36*2)/100</f>
        <v>99.841227000000003</v>
      </c>
      <c r="H39" s="4" t="s">
        <v>58</v>
      </c>
      <c r="I39" s="6">
        <f>(G36*2)/100</f>
        <v>99.841227000000003</v>
      </c>
    </row>
    <row r="40" spans="1:9" ht="16.5" thickBot="1" x14ac:dyDescent="0.3">
      <c r="A40" s="13"/>
      <c r="B40" s="29"/>
      <c r="C40" s="38"/>
      <c r="D40" s="5" t="s">
        <v>9</v>
      </c>
      <c r="E40" s="7">
        <f>SUM(E36+E37+E38+E39)</f>
        <v>4992.0613499999999</v>
      </c>
      <c r="F40" s="5" t="s">
        <v>9</v>
      </c>
      <c r="G40" s="7">
        <f>SUM(G36+G38+G39)</f>
        <v>5091.9025769999998</v>
      </c>
      <c r="H40" s="5" t="s">
        <v>9</v>
      </c>
      <c r="I40" s="7">
        <f>SUM(I36+I37+I38+I39)</f>
        <v>5191.7438039999997</v>
      </c>
    </row>
    <row r="41" spans="1:9" ht="15.75" x14ac:dyDescent="0.25">
      <c r="A41" s="13"/>
      <c r="B41" s="27" t="s">
        <v>48</v>
      </c>
      <c r="C41" s="30">
        <v>4700.92</v>
      </c>
      <c r="D41" s="3" t="s">
        <v>59</v>
      </c>
      <c r="E41" s="9">
        <f>(C41+E43)</f>
        <v>4737.45</v>
      </c>
      <c r="F41" s="3" t="s">
        <v>59</v>
      </c>
      <c r="G41" s="9">
        <f>(E45)</f>
        <v>4929.1103599999997</v>
      </c>
      <c r="H41" s="3" t="s">
        <v>59</v>
      </c>
      <c r="I41" s="9">
        <f>(E45)</f>
        <v>4929.1103599999997</v>
      </c>
    </row>
    <row r="42" spans="1:9" ht="15.75" x14ac:dyDescent="0.25">
      <c r="A42" s="13"/>
      <c r="B42" s="28"/>
      <c r="C42" s="31"/>
      <c r="D42" s="4" t="s">
        <v>58</v>
      </c>
      <c r="E42" s="8">
        <f>(C41*2/100)</f>
        <v>94.0184</v>
      </c>
      <c r="F42" s="3"/>
      <c r="G42" s="8"/>
      <c r="H42" s="3"/>
      <c r="I42" s="8"/>
    </row>
    <row r="43" spans="1:9" ht="15.75" x14ac:dyDescent="0.25">
      <c r="A43" s="13"/>
      <c r="B43" s="28"/>
      <c r="C43" s="31"/>
      <c r="D43" s="4" t="s">
        <v>52</v>
      </c>
      <c r="E43" s="6">
        <v>36.53</v>
      </c>
      <c r="F43" s="4"/>
      <c r="G43" s="6"/>
      <c r="H43" s="4" t="s">
        <v>58</v>
      </c>
      <c r="I43" s="6">
        <f>(G41*2)/100</f>
        <v>98.582207199999999</v>
      </c>
    </row>
    <row r="44" spans="1:9" ht="15.75" x14ac:dyDescent="0.25">
      <c r="A44" s="13"/>
      <c r="B44" s="28"/>
      <c r="C44" s="31"/>
      <c r="D44" s="4" t="s">
        <v>51</v>
      </c>
      <c r="E44" s="6">
        <f>(C41*1.3/100)</f>
        <v>61.111959999999996</v>
      </c>
      <c r="F44" s="4" t="s">
        <v>58</v>
      </c>
      <c r="G44" s="6">
        <f>(G41*2)/100</f>
        <v>98.582207199999999</v>
      </c>
      <c r="H44" s="4" t="s">
        <v>58</v>
      </c>
      <c r="I44" s="6">
        <f>(G41*2)/100</f>
        <v>98.582207199999999</v>
      </c>
    </row>
    <row r="45" spans="1:9" ht="16.5" thickBot="1" x14ac:dyDescent="0.3">
      <c r="A45" s="13"/>
      <c r="B45" s="29"/>
      <c r="C45" s="32"/>
      <c r="D45" s="5" t="s">
        <v>9</v>
      </c>
      <c r="E45" s="7">
        <f>SUM(E41+E42+E43+E44)</f>
        <v>4929.1103599999997</v>
      </c>
      <c r="F45" s="5" t="s">
        <v>9</v>
      </c>
      <c r="G45" s="7">
        <f>SUM(G41+G43+G44)</f>
        <v>5027.6925671999998</v>
      </c>
      <c r="H45" s="5" t="s">
        <v>9</v>
      </c>
      <c r="I45" s="7">
        <f>SUM(I41+I42+I43+I44)</f>
        <v>5126.2747743999998</v>
      </c>
    </row>
    <row r="46" spans="1:9" ht="15.75" x14ac:dyDescent="0.25">
      <c r="A46" s="13"/>
      <c r="B46" s="33" t="s">
        <v>49</v>
      </c>
      <c r="C46" s="30">
        <v>4618.71</v>
      </c>
      <c r="D46" s="3" t="s">
        <v>59</v>
      </c>
      <c r="E46" s="9">
        <f>(C46+E48)</f>
        <v>4654.6000000000004</v>
      </c>
      <c r="F46" s="3" t="s">
        <v>59</v>
      </c>
      <c r="G46" s="9">
        <f>(E50)</f>
        <v>4842.9074300000011</v>
      </c>
      <c r="H46" s="3" t="s">
        <v>59</v>
      </c>
      <c r="I46" s="9">
        <f>(E50)</f>
        <v>4842.9074300000011</v>
      </c>
    </row>
    <row r="47" spans="1:9" ht="15.75" x14ac:dyDescent="0.25">
      <c r="A47" s="13"/>
      <c r="B47" s="34"/>
      <c r="C47" s="31"/>
      <c r="D47" s="4" t="s">
        <v>58</v>
      </c>
      <c r="E47" s="8">
        <f>(C46*2/100)</f>
        <v>92.374200000000002</v>
      </c>
      <c r="F47" s="3"/>
      <c r="G47" s="8"/>
      <c r="H47" s="3"/>
      <c r="I47" s="8"/>
    </row>
    <row r="48" spans="1:9" ht="15.75" x14ac:dyDescent="0.25">
      <c r="A48" s="13"/>
      <c r="B48" s="34"/>
      <c r="C48" s="31"/>
      <c r="D48" s="4" t="s">
        <v>52</v>
      </c>
      <c r="E48" s="6">
        <v>35.89</v>
      </c>
      <c r="F48" s="4"/>
      <c r="G48" s="6"/>
      <c r="H48" s="4" t="s">
        <v>58</v>
      </c>
      <c r="I48" s="6">
        <f>(G46*2)/100</f>
        <v>96.858148600000021</v>
      </c>
    </row>
    <row r="49" spans="1:9" ht="15.75" x14ac:dyDescent="0.25">
      <c r="A49" s="13"/>
      <c r="B49" s="34"/>
      <c r="C49" s="31"/>
      <c r="D49" s="4" t="s">
        <v>51</v>
      </c>
      <c r="E49" s="6">
        <f>(C46*1.3/100)</f>
        <v>60.043230000000001</v>
      </c>
      <c r="F49" s="4" t="s">
        <v>58</v>
      </c>
      <c r="G49" s="6">
        <f>(G46*2)/100</f>
        <v>96.858148600000021</v>
      </c>
      <c r="H49" s="4" t="s">
        <v>58</v>
      </c>
      <c r="I49" s="6">
        <f>(G46*2)/100</f>
        <v>96.858148600000021</v>
      </c>
    </row>
    <row r="50" spans="1:9" ht="16.5" thickBot="1" x14ac:dyDescent="0.3">
      <c r="A50" s="13"/>
      <c r="B50" s="35"/>
      <c r="C50" s="32"/>
      <c r="D50" s="5" t="s">
        <v>9</v>
      </c>
      <c r="E50" s="7">
        <f>SUM(E46+E47+E48+E49)</f>
        <v>4842.9074300000011</v>
      </c>
      <c r="F50" s="5" t="s">
        <v>9</v>
      </c>
      <c r="G50" s="7">
        <f>SUM(G46+G48+G49)</f>
        <v>4939.7655786000014</v>
      </c>
      <c r="H50" s="5" t="s">
        <v>9</v>
      </c>
      <c r="I50" s="7">
        <f>SUM(I46+I47+I48+I49)</f>
        <v>5036.6237272000017</v>
      </c>
    </row>
    <row r="52" spans="1:9" x14ac:dyDescent="0.25">
      <c r="B52" s="12" t="s">
        <v>29</v>
      </c>
    </row>
    <row r="53" spans="1:9" x14ac:dyDescent="0.25">
      <c r="B53" s="12"/>
    </row>
    <row r="54" spans="1:9" x14ac:dyDescent="0.25">
      <c r="B54" t="s">
        <v>45</v>
      </c>
    </row>
    <row r="55" spans="1:9" x14ac:dyDescent="0.25">
      <c r="B55" t="s">
        <v>30</v>
      </c>
    </row>
    <row r="57" spans="1:9" x14ac:dyDescent="0.25">
      <c r="B57" t="s">
        <v>34</v>
      </c>
    </row>
    <row r="59" spans="1:9" x14ac:dyDescent="0.25">
      <c r="B59" t="s">
        <v>37</v>
      </c>
    </row>
    <row r="60" spans="1:9" x14ac:dyDescent="0.25">
      <c r="B60" t="s">
        <v>31</v>
      </c>
    </row>
    <row r="62" spans="1:9" x14ac:dyDescent="0.25">
      <c r="B62" t="s">
        <v>35</v>
      </c>
    </row>
    <row r="64" spans="1:9" x14ac:dyDescent="0.25">
      <c r="B64" t="s">
        <v>36</v>
      </c>
    </row>
    <row r="65" spans="2:2" x14ac:dyDescent="0.25">
      <c r="B65" t="s">
        <v>32</v>
      </c>
    </row>
  </sheetData>
  <mergeCells count="21">
    <mergeCell ref="B46:B50"/>
    <mergeCell ref="C46:C50"/>
    <mergeCell ref="B31:B35"/>
    <mergeCell ref="C31:C35"/>
    <mergeCell ref="B36:B40"/>
    <mergeCell ref="C36:C40"/>
    <mergeCell ref="B41:B45"/>
    <mergeCell ref="C41:C45"/>
    <mergeCell ref="B16:B20"/>
    <mergeCell ref="C16:C20"/>
    <mergeCell ref="B21:B25"/>
    <mergeCell ref="C21:C25"/>
    <mergeCell ref="B26:B30"/>
    <mergeCell ref="C26:C30"/>
    <mergeCell ref="B9:I9"/>
    <mergeCell ref="B10:I10"/>
    <mergeCell ref="B13:I13"/>
    <mergeCell ref="D15:E15"/>
    <mergeCell ref="F15:G15"/>
    <mergeCell ref="H15:I15"/>
    <mergeCell ref="B11:I11"/>
  </mergeCells>
  <pageMargins left="1.1023622047244095" right="0.70866141732283472" top="0.74803149606299213" bottom="0.74803149606299213" header="0.31496062992125984" footer="0.31496062992125984"/>
  <pageSetup paperSize="5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06"/>
  <sheetViews>
    <sheetView workbookViewId="0"/>
  </sheetViews>
  <sheetFormatPr baseColWidth="10" defaultRowHeight="15" x14ac:dyDescent="0.25"/>
  <cols>
    <col min="1" max="1" width="2.7109375" customWidth="1"/>
    <col min="2" max="2" width="20.28515625" customWidth="1"/>
    <col min="3" max="3" width="13.42578125" customWidth="1"/>
    <col min="4" max="4" width="10.7109375" customWidth="1"/>
    <col min="5" max="5" width="9.85546875" customWidth="1"/>
    <col min="6" max="6" width="10.7109375" customWidth="1"/>
    <col min="7" max="7" width="9.7109375" customWidth="1"/>
    <col min="8" max="8" width="10.7109375" customWidth="1"/>
    <col min="9" max="9" width="9.28515625" customWidth="1"/>
  </cols>
  <sheetData>
    <row r="1" spans="1:9" ht="18" x14ac:dyDescent="0.25">
      <c r="B1" s="21" t="s">
        <v>1</v>
      </c>
      <c r="C1" s="21"/>
      <c r="D1" s="21"/>
      <c r="E1" s="21"/>
      <c r="F1" s="21"/>
      <c r="G1" s="21"/>
      <c r="H1" s="21"/>
      <c r="I1" s="21"/>
    </row>
    <row r="2" spans="1:9" ht="18" x14ac:dyDescent="0.25">
      <c r="B2" s="21" t="s">
        <v>54</v>
      </c>
      <c r="C2" s="21"/>
      <c r="D2" s="21"/>
      <c r="E2" s="21"/>
      <c r="F2" s="21"/>
      <c r="G2" s="21"/>
      <c r="H2" s="21"/>
      <c r="I2" s="21"/>
    </row>
    <row r="3" spans="1:9" ht="18" x14ac:dyDescent="0.25">
      <c r="B3" s="21" t="s">
        <v>50</v>
      </c>
      <c r="C3" s="21"/>
      <c r="D3" s="21"/>
      <c r="E3" s="21"/>
      <c r="F3" s="21"/>
      <c r="G3" s="21"/>
      <c r="H3" s="21"/>
      <c r="I3" s="21"/>
    </row>
    <row r="4" spans="1:9" ht="6" customHeight="1" x14ac:dyDescent="0.25">
      <c r="B4" s="1"/>
    </row>
    <row r="5" spans="1:9" ht="11.25" customHeight="1" x14ac:dyDescent="0.25">
      <c r="B5" s="21" t="s">
        <v>28</v>
      </c>
      <c r="C5" s="21"/>
      <c r="D5" s="21"/>
      <c r="E5" s="21"/>
      <c r="F5" s="21"/>
      <c r="G5" s="21"/>
      <c r="H5" s="21"/>
      <c r="I5" s="21"/>
    </row>
    <row r="6" spans="1:9" ht="3.75" customHeight="1" thickBot="1" x14ac:dyDescent="0.3">
      <c r="B6" s="2"/>
    </row>
    <row r="7" spans="1:9" ht="50.25" customHeight="1" thickBot="1" x14ac:dyDescent="0.3">
      <c r="B7" s="10" t="s">
        <v>2</v>
      </c>
      <c r="C7" s="11" t="s">
        <v>53</v>
      </c>
      <c r="D7" s="22" t="s">
        <v>55</v>
      </c>
      <c r="E7" s="23"/>
      <c r="F7" s="24" t="s">
        <v>56</v>
      </c>
      <c r="G7" s="25"/>
      <c r="H7" s="26" t="s">
        <v>57</v>
      </c>
      <c r="I7" s="23"/>
    </row>
    <row r="8" spans="1:9" ht="12.75" customHeight="1" x14ac:dyDescent="0.25">
      <c r="A8" s="13"/>
      <c r="B8" s="27" t="s">
        <v>11</v>
      </c>
      <c r="C8" s="49">
        <v>5575.81</v>
      </c>
      <c r="D8" s="3" t="s">
        <v>59</v>
      </c>
      <c r="E8" s="9">
        <f>(C8+E10)</f>
        <v>5619.14</v>
      </c>
      <c r="F8" s="3" t="s">
        <v>59</v>
      </c>
      <c r="G8" s="9">
        <f>(E12)</f>
        <v>5846.4717300000002</v>
      </c>
      <c r="H8" s="3" t="s">
        <v>59</v>
      </c>
      <c r="I8" s="9">
        <f>(E12)</f>
        <v>5846.4717300000002</v>
      </c>
    </row>
    <row r="9" spans="1:9" ht="12.75" customHeight="1" x14ac:dyDescent="0.25">
      <c r="A9" s="13"/>
      <c r="B9" s="28"/>
      <c r="C9" s="50"/>
      <c r="D9" s="4" t="s">
        <v>58</v>
      </c>
      <c r="E9" s="8">
        <f>(C8*2/100)</f>
        <v>111.51620000000001</v>
      </c>
      <c r="F9" s="3"/>
      <c r="G9" s="8"/>
      <c r="H9" s="3"/>
      <c r="I9" s="8"/>
    </row>
    <row r="10" spans="1:9" ht="12.75" customHeight="1" x14ac:dyDescent="0.25">
      <c r="A10" s="13"/>
      <c r="B10" s="28"/>
      <c r="C10" s="50"/>
      <c r="D10" s="4" t="s">
        <v>52</v>
      </c>
      <c r="E10" s="6">
        <v>43.33</v>
      </c>
      <c r="F10" s="4"/>
      <c r="G10" s="6"/>
      <c r="H10" s="4" t="s">
        <v>58</v>
      </c>
      <c r="I10" s="6">
        <f>(G8*2)/100</f>
        <v>116.92943460000001</v>
      </c>
    </row>
    <row r="11" spans="1:9" ht="12.75" customHeight="1" x14ac:dyDescent="0.25">
      <c r="A11" s="13"/>
      <c r="B11" s="28"/>
      <c r="C11" s="50"/>
      <c r="D11" s="4" t="s">
        <v>51</v>
      </c>
      <c r="E11" s="6">
        <f>(C8*1.3/100)</f>
        <v>72.485530000000011</v>
      </c>
      <c r="F11" s="4" t="s">
        <v>58</v>
      </c>
      <c r="G11" s="6">
        <f>(G8*2)/100</f>
        <v>116.92943460000001</v>
      </c>
      <c r="H11" s="4" t="s">
        <v>58</v>
      </c>
      <c r="I11" s="6">
        <f>(G8*2)/100</f>
        <v>116.92943460000001</v>
      </c>
    </row>
    <row r="12" spans="1:9" ht="12.75" customHeight="1" thickBot="1" x14ac:dyDescent="0.3">
      <c r="A12" s="13"/>
      <c r="B12" s="29"/>
      <c r="C12" s="51"/>
      <c r="D12" s="5" t="s">
        <v>9</v>
      </c>
      <c r="E12" s="7">
        <f>SUM(E8+E9+E10+E11)</f>
        <v>5846.4717300000002</v>
      </c>
      <c r="F12" s="5" t="s">
        <v>9</v>
      </c>
      <c r="G12" s="7">
        <f>SUM(G8+G10+G11)</f>
        <v>5963.4011645999999</v>
      </c>
      <c r="H12" s="5" t="s">
        <v>9</v>
      </c>
      <c r="I12" s="7">
        <f>SUM(I8+I9+I10+I11)</f>
        <v>6080.3305991999996</v>
      </c>
    </row>
    <row r="13" spans="1:9" ht="12" customHeight="1" x14ac:dyDescent="0.25">
      <c r="A13" s="13"/>
      <c r="B13" s="27" t="s">
        <v>12</v>
      </c>
      <c r="C13" s="49">
        <v>5383.69</v>
      </c>
      <c r="D13" s="3" t="s">
        <v>59</v>
      </c>
      <c r="E13" s="9">
        <f>(C13+E15)</f>
        <v>5425.53</v>
      </c>
      <c r="F13" s="3" t="s">
        <v>59</v>
      </c>
      <c r="G13" s="9">
        <f>(E17)</f>
        <v>5645.0317699999996</v>
      </c>
      <c r="H13" s="3" t="s">
        <v>59</v>
      </c>
      <c r="I13" s="9">
        <f>(E17)</f>
        <v>5645.0317699999996</v>
      </c>
    </row>
    <row r="14" spans="1:9" ht="12" customHeight="1" x14ac:dyDescent="0.25">
      <c r="A14" s="13"/>
      <c r="B14" s="28"/>
      <c r="C14" s="50"/>
      <c r="D14" s="4" t="s">
        <v>58</v>
      </c>
      <c r="E14" s="8">
        <f>(C13*2/100)</f>
        <v>107.67379999999999</v>
      </c>
      <c r="F14" s="3"/>
      <c r="G14" s="8"/>
      <c r="H14" s="3"/>
      <c r="I14" s="8"/>
    </row>
    <row r="15" spans="1:9" ht="12" customHeight="1" x14ac:dyDescent="0.25">
      <c r="A15" s="13"/>
      <c r="B15" s="28"/>
      <c r="C15" s="50"/>
      <c r="D15" s="4" t="s">
        <v>52</v>
      </c>
      <c r="E15" s="6">
        <v>41.84</v>
      </c>
      <c r="F15" s="4"/>
      <c r="G15" s="6"/>
      <c r="H15" s="4" t="s">
        <v>58</v>
      </c>
      <c r="I15" s="6">
        <f>(G13*2)/100</f>
        <v>112.9006354</v>
      </c>
    </row>
    <row r="16" spans="1:9" ht="12" customHeight="1" x14ac:dyDescent="0.25">
      <c r="A16" s="13"/>
      <c r="B16" s="28"/>
      <c r="C16" s="50"/>
      <c r="D16" s="4" t="s">
        <v>51</v>
      </c>
      <c r="E16" s="6">
        <f>(C13*1.3/100)</f>
        <v>69.98796999999999</v>
      </c>
      <c r="F16" s="4" t="s">
        <v>58</v>
      </c>
      <c r="G16" s="6">
        <f>(G13*2)/100</f>
        <v>112.9006354</v>
      </c>
      <c r="H16" s="4" t="s">
        <v>58</v>
      </c>
      <c r="I16" s="6">
        <f>(G13*2)/100</f>
        <v>112.9006354</v>
      </c>
    </row>
    <row r="17" spans="1:9" ht="12" customHeight="1" thickBot="1" x14ac:dyDescent="0.3">
      <c r="A17" s="13"/>
      <c r="B17" s="29"/>
      <c r="C17" s="51"/>
      <c r="D17" s="5" t="s">
        <v>9</v>
      </c>
      <c r="E17" s="7">
        <f>SUM(E13+E14+E15+E16)</f>
        <v>5645.0317699999996</v>
      </c>
      <c r="F17" s="5" t="s">
        <v>9</v>
      </c>
      <c r="G17" s="7">
        <f>SUM(G13+G15+G16)</f>
        <v>5757.9324053999999</v>
      </c>
      <c r="H17" s="5" t="s">
        <v>9</v>
      </c>
      <c r="I17" s="7">
        <f>SUM(I13+I14+I15+I16)</f>
        <v>5870.8330408000002</v>
      </c>
    </row>
    <row r="18" spans="1:9" ht="12" customHeight="1" x14ac:dyDescent="0.25">
      <c r="A18" s="13"/>
      <c r="B18" s="46" t="s">
        <v>13</v>
      </c>
      <c r="C18" s="49">
        <v>5037.68</v>
      </c>
      <c r="D18" s="3" t="s">
        <v>59</v>
      </c>
      <c r="E18" s="9">
        <f>(C18+E20)</f>
        <v>5076.83</v>
      </c>
      <c r="F18" s="3" t="s">
        <v>59</v>
      </c>
      <c r="G18" s="9">
        <f>(E22)</f>
        <v>5282.2234399999998</v>
      </c>
      <c r="H18" s="3" t="s">
        <v>59</v>
      </c>
      <c r="I18" s="9">
        <f>(E22)</f>
        <v>5282.2234399999998</v>
      </c>
    </row>
    <row r="19" spans="1:9" ht="12" customHeight="1" x14ac:dyDescent="0.25">
      <c r="A19" s="13"/>
      <c r="B19" s="47"/>
      <c r="C19" s="50"/>
      <c r="D19" s="4" t="s">
        <v>58</v>
      </c>
      <c r="E19" s="8">
        <f>(C18*2/100)</f>
        <v>100.75360000000001</v>
      </c>
      <c r="F19" s="3"/>
      <c r="G19" s="8"/>
      <c r="H19" s="3"/>
      <c r="I19" s="8"/>
    </row>
    <row r="20" spans="1:9" ht="12" customHeight="1" x14ac:dyDescent="0.25">
      <c r="A20" s="13"/>
      <c r="B20" s="47"/>
      <c r="C20" s="50"/>
      <c r="D20" s="4" t="s">
        <v>52</v>
      </c>
      <c r="E20" s="6">
        <v>39.15</v>
      </c>
      <c r="F20" s="4"/>
      <c r="G20" s="6"/>
      <c r="H20" s="4" t="s">
        <v>58</v>
      </c>
      <c r="I20" s="6">
        <f>(G18*2)/100</f>
        <v>105.6444688</v>
      </c>
    </row>
    <row r="21" spans="1:9" ht="12" customHeight="1" x14ac:dyDescent="0.25">
      <c r="A21" s="13"/>
      <c r="B21" s="47"/>
      <c r="C21" s="50"/>
      <c r="D21" s="4" t="s">
        <v>51</v>
      </c>
      <c r="E21" s="6">
        <f>(C18*1.3/100)</f>
        <v>65.489840000000001</v>
      </c>
      <c r="F21" s="4" t="s">
        <v>58</v>
      </c>
      <c r="G21" s="6">
        <f>(G18*2)/100</f>
        <v>105.6444688</v>
      </c>
      <c r="H21" s="4" t="s">
        <v>58</v>
      </c>
      <c r="I21" s="6">
        <f>(G18*2)/100</f>
        <v>105.6444688</v>
      </c>
    </row>
    <row r="22" spans="1:9" ht="12" customHeight="1" thickBot="1" x14ac:dyDescent="0.3">
      <c r="A22" s="13"/>
      <c r="B22" s="48"/>
      <c r="C22" s="51"/>
      <c r="D22" s="5" t="s">
        <v>9</v>
      </c>
      <c r="E22" s="7">
        <f>SUM(E18+E19+E20+E21)</f>
        <v>5282.2234399999998</v>
      </c>
      <c r="F22" s="5" t="s">
        <v>9</v>
      </c>
      <c r="G22" s="7">
        <f>SUM(G18+G20+G21)</f>
        <v>5387.8679087999999</v>
      </c>
      <c r="H22" s="5" t="s">
        <v>9</v>
      </c>
      <c r="I22" s="7">
        <f>SUM(I18+I19+I20+I21)</f>
        <v>5493.5123776</v>
      </c>
    </row>
    <row r="23" spans="1:9" ht="12" customHeight="1" x14ac:dyDescent="0.25">
      <c r="A23" s="13"/>
      <c r="B23" s="27" t="s">
        <v>14</v>
      </c>
      <c r="C23" s="39">
        <v>5743.36</v>
      </c>
      <c r="D23" s="3" t="s">
        <v>59</v>
      </c>
      <c r="E23" s="9">
        <f>(C23+E25)</f>
        <v>5787.99</v>
      </c>
      <c r="F23" s="3" t="s">
        <v>59</v>
      </c>
      <c r="G23" s="9">
        <f>(E27)</f>
        <v>6022.1508799999992</v>
      </c>
      <c r="H23" s="3" t="s">
        <v>59</v>
      </c>
      <c r="I23" s="9">
        <f>(E27)</f>
        <v>6022.1508799999992</v>
      </c>
    </row>
    <row r="24" spans="1:9" ht="12" customHeight="1" x14ac:dyDescent="0.25">
      <c r="A24" s="13"/>
      <c r="B24" s="28"/>
      <c r="C24" s="40"/>
      <c r="D24" s="4" t="s">
        <v>58</v>
      </c>
      <c r="E24" s="8">
        <f>(C23*2/100)</f>
        <v>114.8672</v>
      </c>
      <c r="F24" s="3"/>
      <c r="G24" s="8"/>
      <c r="H24" s="3"/>
      <c r="I24" s="8"/>
    </row>
    <row r="25" spans="1:9" ht="12" customHeight="1" x14ac:dyDescent="0.25">
      <c r="A25" s="13"/>
      <c r="B25" s="28"/>
      <c r="C25" s="40"/>
      <c r="D25" s="4" t="s">
        <v>52</v>
      </c>
      <c r="E25" s="6">
        <v>44.63</v>
      </c>
      <c r="F25" s="4"/>
      <c r="G25" s="6"/>
      <c r="H25" s="4" t="s">
        <v>58</v>
      </c>
      <c r="I25" s="6">
        <f>(G23*2)/100</f>
        <v>120.44301759999999</v>
      </c>
    </row>
    <row r="26" spans="1:9" ht="12" customHeight="1" x14ac:dyDescent="0.25">
      <c r="A26" s="13"/>
      <c r="B26" s="28"/>
      <c r="C26" s="40"/>
      <c r="D26" s="4" t="s">
        <v>51</v>
      </c>
      <c r="E26" s="6">
        <f>(C23*1.3/100)</f>
        <v>74.663679999999999</v>
      </c>
      <c r="F26" s="4" t="s">
        <v>58</v>
      </c>
      <c r="G26" s="6">
        <f>(G23*2)/100</f>
        <v>120.44301759999999</v>
      </c>
      <c r="H26" s="4" t="s">
        <v>58</v>
      </c>
      <c r="I26" s="6">
        <f>(G23*2)/100</f>
        <v>120.44301759999999</v>
      </c>
    </row>
    <row r="27" spans="1:9" ht="12" customHeight="1" thickBot="1" x14ac:dyDescent="0.3">
      <c r="A27" s="13"/>
      <c r="B27" s="29"/>
      <c r="C27" s="41"/>
      <c r="D27" s="5" t="s">
        <v>9</v>
      </c>
      <c r="E27" s="7">
        <f>SUM(E23+E24+E25+E26)</f>
        <v>6022.1508799999992</v>
      </c>
      <c r="F27" s="5" t="s">
        <v>9</v>
      </c>
      <c r="G27" s="7">
        <f>SUM(G23+G25+G26)</f>
        <v>6142.5938975999989</v>
      </c>
      <c r="H27" s="5" t="s">
        <v>9</v>
      </c>
      <c r="I27" s="7">
        <f>SUM(I23+I24+I25+I26)</f>
        <v>6263.0369151999985</v>
      </c>
    </row>
    <row r="28" spans="1:9" ht="12" customHeight="1" x14ac:dyDescent="0.25">
      <c r="A28" s="13"/>
      <c r="B28" s="27" t="s">
        <v>15</v>
      </c>
      <c r="C28" s="39">
        <v>5572.31</v>
      </c>
      <c r="D28" s="3" t="s">
        <v>59</v>
      </c>
      <c r="E28" s="9">
        <f>(C28+E30)</f>
        <v>5615.6100000000006</v>
      </c>
      <c r="F28" s="3" t="s">
        <v>59</v>
      </c>
      <c r="G28" s="9">
        <f>(E32)</f>
        <v>5842.7962300000008</v>
      </c>
      <c r="H28" s="3" t="s">
        <v>59</v>
      </c>
      <c r="I28" s="9">
        <f>(E32)</f>
        <v>5842.7962300000008</v>
      </c>
    </row>
    <row r="29" spans="1:9" ht="12" customHeight="1" x14ac:dyDescent="0.25">
      <c r="A29" s="13"/>
      <c r="B29" s="28"/>
      <c r="C29" s="40"/>
      <c r="D29" s="4" t="s">
        <v>58</v>
      </c>
      <c r="E29" s="8">
        <f>(C28*2/100)</f>
        <v>111.4462</v>
      </c>
      <c r="F29" s="3"/>
      <c r="G29" s="8"/>
      <c r="H29" s="3"/>
      <c r="I29" s="8"/>
    </row>
    <row r="30" spans="1:9" ht="12" customHeight="1" x14ac:dyDescent="0.25">
      <c r="A30" s="13"/>
      <c r="B30" s="28"/>
      <c r="C30" s="40"/>
      <c r="D30" s="4" t="s">
        <v>52</v>
      </c>
      <c r="E30" s="6">
        <v>43.3</v>
      </c>
      <c r="F30" s="4"/>
      <c r="G30" s="6"/>
      <c r="H30" s="4" t="s">
        <v>58</v>
      </c>
      <c r="I30" s="6">
        <f>(G28*2)/100</f>
        <v>116.85592460000002</v>
      </c>
    </row>
    <row r="31" spans="1:9" ht="12" customHeight="1" x14ac:dyDescent="0.25">
      <c r="A31" s="13"/>
      <c r="B31" s="28"/>
      <c r="C31" s="40"/>
      <c r="D31" s="4" t="s">
        <v>51</v>
      </c>
      <c r="E31" s="6">
        <f>(C28*1.3/100)</f>
        <v>72.440030000000007</v>
      </c>
      <c r="F31" s="4" t="s">
        <v>58</v>
      </c>
      <c r="G31" s="6">
        <f>(G28*2)/100</f>
        <v>116.85592460000002</v>
      </c>
      <c r="H31" s="4" t="s">
        <v>58</v>
      </c>
      <c r="I31" s="6">
        <f>(G28*2)/100</f>
        <v>116.85592460000002</v>
      </c>
    </row>
    <row r="32" spans="1:9" ht="12" customHeight="1" thickBot="1" x14ac:dyDescent="0.3">
      <c r="A32" s="13"/>
      <c r="B32" s="29"/>
      <c r="C32" s="41"/>
      <c r="D32" s="5" t="s">
        <v>9</v>
      </c>
      <c r="E32" s="7">
        <f>SUM(E28+E29+E30+E31)</f>
        <v>5842.7962300000008</v>
      </c>
      <c r="F32" s="5" t="s">
        <v>9</v>
      </c>
      <c r="G32" s="7">
        <f>SUM(G28+G30+G31)</f>
        <v>5959.6521546000013</v>
      </c>
      <c r="H32" s="5" t="s">
        <v>9</v>
      </c>
      <c r="I32" s="7">
        <f>SUM(I28+I29+I30+I31)</f>
        <v>6076.5080792000017</v>
      </c>
    </row>
    <row r="33" spans="1:9" ht="12" customHeight="1" x14ac:dyDescent="0.25">
      <c r="A33" s="13"/>
      <c r="B33" s="46" t="s">
        <v>16</v>
      </c>
      <c r="C33" s="49">
        <v>5405.39</v>
      </c>
      <c r="D33" s="3" t="s">
        <v>59</v>
      </c>
      <c r="E33" s="9">
        <f>(C33+E35)</f>
        <v>5447.39</v>
      </c>
      <c r="F33" s="3" t="s">
        <v>59</v>
      </c>
      <c r="G33" s="9">
        <f>(E37)</f>
        <v>5667.7678699999997</v>
      </c>
      <c r="H33" s="3" t="s">
        <v>59</v>
      </c>
      <c r="I33" s="9">
        <f>(E37)</f>
        <v>5667.7678699999997</v>
      </c>
    </row>
    <row r="34" spans="1:9" ht="12" customHeight="1" x14ac:dyDescent="0.25">
      <c r="A34" s="13"/>
      <c r="B34" s="47"/>
      <c r="C34" s="50"/>
      <c r="D34" s="4" t="s">
        <v>58</v>
      </c>
      <c r="E34" s="8">
        <f>(C33*2/100)</f>
        <v>108.10780000000001</v>
      </c>
      <c r="F34" s="3"/>
      <c r="G34" s="8"/>
      <c r="H34" s="3"/>
      <c r="I34" s="8"/>
    </row>
    <row r="35" spans="1:9" ht="12" customHeight="1" x14ac:dyDescent="0.25">
      <c r="A35" s="13"/>
      <c r="B35" s="47"/>
      <c r="C35" s="50"/>
      <c r="D35" s="4" t="s">
        <v>52</v>
      </c>
      <c r="E35" s="6">
        <v>42</v>
      </c>
      <c r="F35" s="4"/>
      <c r="G35" s="6"/>
      <c r="H35" s="4" t="s">
        <v>58</v>
      </c>
      <c r="I35" s="6">
        <f>(G33*2)/100</f>
        <v>113.35535739999999</v>
      </c>
    </row>
    <row r="36" spans="1:9" ht="12" customHeight="1" x14ac:dyDescent="0.25">
      <c r="A36" s="13"/>
      <c r="B36" s="47"/>
      <c r="C36" s="50"/>
      <c r="D36" s="4" t="s">
        <v>51</v>
      </c>
      <c r="E36" s="6">
        <f>(C33*1.3/100)</f>
        <v>70.270070000000004</v>
      </c>
      <c r="F36" s="4" t="s">
        <v>58</v>
      </c>
      <c r="G36" s="6">
        <f>(G33*2)/100</f>
        <v>113.35535739999999</v>
      </c>
      <c r="H36" s="4" t="s">
        <v>58</v>
      </c>
      <c r="I36" s="6">
        <f>(G33*2)/100</f>
        <v>113.35535739999999</v>
      </c>
    </row>
    <row r="37" spans="1:9" ht="12" customHeight="1" thickBot="1" x14ac:dyDescent="0.3">
      <c r="A37" s="13"/>
      <c r="B37" s="48"/>
      <c r="C37" s="51"/>
      <c r="D37" s="5" t="s">
        <v>9</v>
      </c>
      <c r="E37" s="7">
        <f>SUM(E33+E34+E35+E36)</f>
        <v>5667.7678699999997</v>
      </c>
      <c r="F37" s="5" t="s">
        <v>9</v>
      </c>
      <c r="G37" s="7">
        <f>SUM(G33+G35+G36)</f>
        <v>5781.1232273999995</v>
      </c>
      <c r="H37" s="5" t="s">
        <v>9</v>
      </c>
      <c r="I37" s="7">
        <f>SUM(I33+I34+I35+I36)</f>
        <v>5894.4785847999992</v>
      </c>
    </row>
    <row r="38" spans="1:9" ht="12" customHeight="1" x14ac:dyDescent="0.25">
      <c r="B38" s="52" t="s">
        <v>17</v>
      </c>
      <c r="C38" s="49">
        <v>5037.68</v>
      </c>
      <c r="D38" s="3" t="s">
        <v>59</v>
      </c>
      <c r="E38" s="9">
        <f>(C38+E40)</f>
        <v>5076.83</v>
      </c>
      <c r="F38" s="3" t="s">
        <v>59</v>
      </c>
      <c r="G38" s="9">
        <f>(E42)</f>
        <v>5282.2234399999998</v>
      </c>
      <c r="H38" s="3" t="s">
        <v>59</v>
      </c>
      <c r="I38" s="9">
        <f>(E42)</f>
        <v>5282.2234399999998</v>
      </c>
    </row>
    <row r="39" spans="1:9" ht="12" customHeight="1" x14ac:dyDescent="0.25">
      <c r="B39" s="53"/>
      <c r="C39" s="50"/>
      <c r="D39" s="4" t="s">
        <v>58</v>
      </c>
      <c r="E39" s="8">
        <f>(C38*2/100)</f>
        <v>100.75360000000001</v>
      </c>
      <c r="F39" s="3"/>
      <c r="G39" s="8"/>
      <c r="H39" s="3"/>
      <c r="I39" s="8"/>
    </row>
    <row r="40" spans="1:9" ht="12" customHeight="1" x14ac:dyDescent="0.25">
      <c r="B40" s="53"/>
      <c r="C40" s="50"/>
      <c r="D40" s="4" t="s">
        <v>52</v>
      </c>
      <c r="E40" s="6">
        <v>39.15</v>
      </c>
      <c r="F40" s="4"/>
      <c r="G40" s="6"/>
      <c r="H40" s="4" t="s">
        <v>58</v>
      </c>
      <c r="I40" s="6">
        <f>(G38*2)/100</f>
        <v>105.6444688</v>
      </c>
    </row>
    <row r="41" spans="1:9" ht="12" customHeight="1" x14ac:dyDescent="0.25">
      <c r="B41" s="53"/>
      <c r="C41" s="50"/>
      <c r="D41" s="4" t="s">
        <v>51</v>
      </c>
      <c r="E41" s="6">
        <f>(C38*1.3/100)</f>
        <v>65.489840000000001</v>
      </c>
      <c r="F41" s="4" t="s">
        <v>58</v>
      </c>
      <c r="G41" s="6">
        <f>(G38*2)/100</f>
        <v>105.6444688</v>
      </c>
      <c r="H41" s="4" t="s">
        <v>58</v>
      </c>
      <c r="I41" s="6">
        <f>(G38*2)/100</f>
        <v>105.6444688</v>
      </c>
    </row>
    <row r="42" spans="1:9" ht="12" customHeight="1" thickBot="1" x14ac:dyDescent="0.3">
      <c r="B42" s="54"/>
      <c r="C42" s="51"/>
      <c r="D42" s="5" t="s">
        <v>9</v>
      </c>
      <c r="E42" s="7">
        <f>SUM(E38+E39+E40+E41)</f>
        <v>5282.2234399999998</v>
      </c>
      <c r="F42" s="5" t="s">
        <v>9</v>
      </c>
      <c r="G42" s="7">
        <f>SUM(G38+G40+G41)</f>
        <v>5387.8679087999999</v>
      </c>
      <c r="H42" s="5" t="s">
        <v>9</v>
      </c>
      <c r="I42" s="7">
        <f>SUM(I38+I39+I40+I41)</f>
        <v>5493.5123776</v>
      </c>
    </row>
    <row r="43" spans="1:9" ht="12" customHeight="1" x14ac:dyDescent="0.25">
      <c r="B43" s="52" t="s">
        <v>18</v>
      </c>
      <c r="C43" s="49">
        <v>4901.21</v>
      </c>
      <c r="D43" s="3" t="s">
        <v>59</v>
      </c>
      <c r="E43" s="9">
        <f>(C43+E45)</f>
        <v>4939.3</v>
      </c>
      <c r="F43" s="3" t="s">
        <v>59</v>
      </c>
      <c r="G43" s="9">
        <f>(E47)</f>
        <v>5139.1299300000001</v>
      </c>
      <c r="H43" s="3" t="s">
        <v>59</v>
      </c>
      <c r="I43" s="9">
        <f>(E47)</f>
        <v>5139.1299300000001</v>
      </c>
    </row>
    <row r="44" spans="1:9" ht="12" customHeight="1" x14ac:dyDescent="0.25">
      <c r="B44" s="53"/>
      <c r="C44" s="50"/>
      <c r="D44" s="4" t="s">
        <v>58</v>
      </c>
      <c r="E44" s="8">
        <f>(C43*2/100)</f>
        <v>98.024200000000008</v>
      </c>
      <c r="F44" s="3"/>
      <c r="G44" s="8"/>
      <c r="H44" s="3"/>
      <c r="I44" s="8"/>
    </row>
    <row r="45" spans="1:9" ht="12" customHeight="1" x14ac:dyDescent="0.25">
      <c r="B45" s="53"/>
      <c r="C45" s="50"/>
      <c r="D45" s="4" t="s">
        <v>52</v>
      </c>
      <c r="E45" s="6">
        <v>38.090000000000003</v>
      </c>
      <c r="F45" s="4"/>
      <c r="G45" s="6"/>
      <c r="H45" s="4" t="s">
        <v>58</v>
      </c>
      <c r="I45" s="6">
        <f>(G43*2)/100</f>
        <v>102.7825986</v>
      </c>
    </row>
    <row r="46" spans="1:9" ht="12" customHeight="1" x14ac:dyDescent="0.25">
      <c r="B46" s="53"/>
      <c r="C46" s="50"/>
      <c r="D46" s="4" t="s">
        <v>51</v>
      </c>
      <c r="E46" s="6">
        <f>(C43*1.3/100)</f>
        <v>63.715730000000001</v>
      </c>
      <c r="F46" s="4" t="s">
        <v>58</v>
      </c>
      <c r="G46" s="6">
        <f>(G43*2)/100</f>
        <v>102.7825986</v>
      </c>
      <c r="H46" s="4" t="s">
        <v>58</v>
      </c>
      <c r="I46" s="6">
        <f>(G43*2)/100</f>
        <v>102.7825986</v>
      </c>
    </row>
    <row r="47" spans="1:9" ht="12" customHeight="1" thickBot="1" x14ac:dyDescent="0.3">
      <c r="B47" s="54"/>
      <c r="C47" s="51"/>
      <c r="D47" s="5" t="s">
        <v>9</v>
      </c>
      <c r="E47" s="7">
        <f>SUM(E43+E44+E45+E46)</f>
        <v>5139.1299300000001</v>
      </c>
      <c r="F47" s="5" t="s">
        <v>9</v>
      </c>
      <c r="G47" s="7">
        <f>SUM(G43+G45+G46)</f>
        <v>5241.9125285999999</v>
      </c>
      <c r="H47" s="5" t="s">
        <v>9</v>
      </c>
      <c r="I47" s="7">
        <f>SUM(I43+I44+I45+I46)</f>
        <v>5344.6951271999997</v>
      </c>
    </row>
    <row r="48" spans="1:9" ht="12" customHeight="1" x14ac:dyDescent="0.25">
      <c r="B48" s="52" t="s">
        <v>19</v>
      </c>
      <c r="C48" s="39">
        <v>6197.49</v>
      </c>
      <c r="D48" s="3" t="s">
        <v>59</v>
      </c>
      <c r="E48" s="9">
        <f>(C48+E50)</f>
        <v>6245.65</v>
      </c>
      <c r="F48" s="3" t="s">
        <v>59</v>
      </c>
      <c r="G48" s="9">
        <f>(E52)</f>
        <v>6498.3271699999996</v>
      </c>
      <c r="H48" s="3" t="s">
        <v>59</v>
      </c>
      <c r="I48" s="9">
        <f>(E52)</f>
        <v>6498.3271699999996</v>
      </c>
    </row>
    <row r="49" spans="2:9" ht="12" customHeight="1" x14ac:dyDescent="0.25">
      <c r="B49" s="53"/>
      <c r="C49" s="40"/>
      <c r="D49" s="4" t="s">
        <v>58</v>
      </c>
      <c r="E49" s="8">
        <f>(C48*2/100)</f>
        <v>123.9498</v>
      </c>
      <c r="F49" s="3"/>
      <c r="G49" s="8"/>
      <c r="H49" s="3"/>
      <c r="I49" s="8"/>
    </row>
    <row r="50" spans="2:9" ht="12" customHeight="1" x14ac:dyDescent="0.25">
      <c r="B50" s="53"/>
      <c r="C50" s="40"/>
      <c r="D50" s="4" t="s">
        <v>52</v>
      </c>
      <c r="E50" s="6">
        <v>48.16</v>
      </c>
      <c r="F50" s="4"/>
      <c r="G50" s="6"/>
      <c r="H50" s="4" t="s">
        <v>58</v>
      </c>
      <c r="I50" s="6">
        <f>(G48*2)/100</f>
        <v>129.96654339999998</v>
      </c>
    </row>
    <row r="51" spans="2:9" ht="12" customHeight="1" x14ac:dyDescent="0.25">
      <c r="B51" s="53"/>
      <c r="C51" s="40"/>
      <c r="D51" s="4" t="s">
        <v>51</v>
      </c>
      <c r="E51" s="6">
        <f>(C48*1.3/100)</f>
        <v>80.567369999999997</v>
      </c>
      <c r="F51" s="4" t="s">
        <v>58</v>
      </c>
      <c r="G51" s="6">
        <f>(G48*2)/100</f>
        <v>129.96654339999998</v>
      </c>
      <c r="H51" s="4" t="s">
        <v>58</v>
      </c>
      <c r="I51" s="6">
        <f>(G48*2)/100</f>
        <v>129.96654339999998</v>
      </c>
    </row>
    <row r="52" spans="2:9" ht="12" customHeight="1" thickBot="1" x14ac:dyDescent="0.3">
      <c r="B52" s="54"/>
      <c r="C52" s="41"/>
      <c r="D52" s="5" t="s">
        <v>9</v>
      </c>
      <c r="E52" s="7">
        <f>SUM(E48+E49+E50+E51)</f>
        <v>6498.3271699999996</v>
      </c>
      <c r="F52" s="5" t="s">
        <v>9</v>
      </c>
      <c r="G52" s="7">
        <f>SUM(G48+G50+G51)</f>
        <v>6628.2937133999994</v>
      </c>
      <c r="H52" s="5" t="s">
        <v>9</v>
      </c>
      <c r="I52" s="7">
        <f>SUM(I48+I49+I50+I51)</f>
        <v>6758.2602567999993</v>
      </c>
    </row>
    <row r="53" spans="2:9" ht="12" customHeight="1" x14ac:dyDescent="0.25">
      <c r="B53" s="52" t="s">
        <v>20</v>
      </c>
      <c r="C53" s="39">
        <v>5971.36</v>
      </c>
      <c r="D53" s="3" t="s">
        <v>59</v>
      </c>
      <c r="E53" s="9">
        <f>(C53+E55)</f>
        <v>6017.7599999999993</v>
      </c>
      <c r="F53" s="3" t="s">
        <v>59</v>
      </c>
      <c r="G53" s="9">
        <f>(E57)</f>
        <v>6261.2148799999986</v>
      </c>
      <c r="H53" s="3" t="s">
        <v>59</v>
      </c>
      <c r="I53" s="9">
        <f>(E57)</f>
        <v>6261.2148799999986</v>
      </c>
    </row>
    <row r="54" spans="2:9" ht="12" customHeight="1" x14ac:dyDescent="0.25">
      <c r="B54" s="53"/>
      <c r="C54" s="40"/>
      <c r="D54" s="4" t="s">
        <v>58</v>
      </c>
      <c r="E54" s="8">
        <f>(C53*2/100)</f>
        <v>119.4272</v>
      </c>
      <c r="F54" s="3"/>
      <c r="G54" s="8"/>
      <c r="H54" s="3"/>
      <c r="I54" s="8"/>
    </row>
    <row r="55" spans="2:9" ht="12" customHeight="1" x14ac:dyDescent="0.25">
      <c r="B55" s="53"/>
      <c r="C55" s="40"/>
      <c r="D55" s="4" t="s">
        <v>52</v>
      </c>
      <c r="E55" s="6">
        <v>46.4</v>
      </c>
      <c r="F55" s="4"/>
      <c r="G55" s="6"/>
      <c r="H55" s="4" t="s">
        <v>58</v>
      </c>
      <c r="I55" s="6">
        <f>(G53*2)/100</f>
        <v>125.22429759999997</v>
      </c>
    </row>
    <row r="56" spans="2:9" ht="12" customHeight="1" x14ac:dyDescent="0.25">
      <c r="B56" s="53"/>
      <c r="C56" s="40"/>
      <c r="D56" s="4" t="s">
        <v>51</v>
      </c>
      <c r="E56" s="6">
        <f>(C53*1.3/100)</f>
        <v>77.627679999999998</v>
      </c>
      <c r="F56" s="4" t="s">
        <v>58</v>
      </c>
      <c r="G56" s="6">
        <f>(G53*2)/100</f>
        <v>125.22429759999997</v>
      </c>
      <c r="H56" s="4" t="s">
        <v>58</v>
      </c>
      <c r="I56" s="6">
        <f>(G53*2)/100</f>
        <v>125.22429759999997</v>
      </c>
    </row>
    <row r="57" spans="2:9" ht="12" customHeight="1" thickBot="1" x14ac:dyDescent="0.3">
      <c r="B57" s="54"/>
      <c r="C57" s="41"/>
      <c r="D57" s="5" t="s">
        <v>9</v>
      </c>
      <c r="E57" s="7">
        <f>SUM(E53+E54+E55+E56)</f>
        <v>6261.2148799999986</v>
      </c>
      <c r="F57" s="5" t="s">
        <v>9</v>
      </c>
      <c r="G57" s="7">
        <f>SUM(G53+G55+G56)</f>
        <v>6386.4391775999984</v>
      </c>
      <c r="H57" s="5" t="s">
        <v>9</v>
      </c>
      <c r="I57" s="7">
        <f>SUM(I53+I54+I55+I56)</f>
        <v>6511.6634751999982</v>
      </c>
    </row>
    <row r="58" spans="2:9" ht="12" customHeight="1" x14ac:dyDescent="0.25">
      <c r="B58" s="52" t="s">
        <v>21</v>
      </c>
      <c r="C58" s="49">
        <v>5529.01</v>
      </c>
      <c r="D58" s="3" t="s">
        <v>59</v>
      </c>
      <c r="E58" s="9">
        <f>(C58+E60)</f>
        <v>5571.97</v>
      </c>
      <c r="F58" s="3" t="s">
        <v>59</v>
      </c>
      <c r="G58" s="9">
        <f>(E62)</f>
        <v>5797.3873300000005</v>
      </c>
      <c r="H58" s="3" t="s">
        <v>59</v>
      </c>
      <c r="I58" s="9">
        <f>(E62)</f>
        <v>5797.3873300000005</v>
      </c>
    </row>
    <row r="59" spans="2:9" ht="12" customHeight="1" x14ac:dyDescent="0.25">
      <c r="B59" s="53"/>
      <c r="C59" s="50"/>
      <c r="D59" s="4" t="s">
        <v>58</v>
      </c>
      <c r="E59" s="8">
        <f>(C58*2/100)</f>
        <v>110.5802</v>
      </c>
      <c r="F59" s="3"/>
      <c r="G59" s="8"/>
      <c r="H59" s="3"/>
      <c r="I59" s="8"/>
    </row>
    <row r="60" spans="2:9" ht="12" customHeight="1" x14ac:dyDescent="0.25">
      <c r="B60" s="53"/>
      <c r="C60" s="50"/>
      <c r="D60" s="4" t="s">
        <v>52</v>
      </c>
      <c r="E60" s="6">
        <v>42.96</v>
      </c>
      <c r="F60" s="4"/>
      <c r="G60" s="6"/>
      <c r="H60" s="4" t="s">
        <v>58</v>
      </c>
      <c r="I60" s="6">
        <f>(G58*2)/100</f>
        <v>115.94774660000002</v>
      </c>
    </row>
    <row r="61" spans="2:9" ht="12" customHeight="1" x14ac:dyDescent="0.25">
      <c r="B61" s="53"/>
      <c r="C61" s="50"/>
      <c r="D61" s="4" t="s">
        <v>51</v>
      </c>
      <c r="E61" s="6">
        <f>(C58*1.3/100)</f>
        <v>71.877130000000008</v>
      </c>
      <c r="F61" s="4" t="s">
        <v>58</v>
      </c>
      <c r="G61" s="6">
        <f>(G58*2)/100</f>
        <v>115.94774660000002</v>
      </c>
      <c r="H61" s="4" t="s">
        <v>58</v>
      </c>
      <c r="I61" s="6">
        <f>(G58*2)/100</f>
        <v>115.94774660000002</v>
      </c>
    </row>
    <row r="62" spans="2:9" ht="12" customHeight="1" thickBot="1" x14ac:dyDescent="0.3">
      <c r="B62" s="54"/>
      <c r="C62" s="51"/>
      <c r="D62" s="5" t="s">
        <v>9</v>
      </c>
      <c r="E62" s="7">
        <f>SUM(E58+E59+E60+E61)</f>
        <v>5797.3873300000005</v>
      </c>
      <c r="F62" s="5" t="s">
        <v>9</v>
      </c>
      <c r="G62" s="7">
        <f>SUM(G58+G60+G61)</f>
        <v>5913.3350766000003</v>
      </c>
      <c r="H62" s="5" t="s">
        <v>9</v>
      </c>
      <c r="I62" s="7">
        <f>SUM(I58+I59+I60+I61)</f>
        <v>6029.2828232000002</v>
      </c>
    </row>
    <row r="63" spans="2:9" ht="12" customHeight="1" x14ac:dyDescent="0.25">
      <c r="B63" s="52" t="s">
        <v>22</v>
      </c>
      <c r="C63" s="49">
        <v>5383.69</v>
      </c>
      <c r="D63" s="3" t="s">
        <v>59</v>
      </c>
      <c r="E63" s="9">
        <f>(C63+E65)</f>
        <v>5425.53</v>
      </c>
      <c r="F63" s="3" t="s">
        <v>59</v>
      </c>
      <c r="G63" s="9">
        <f>(E67)</f>
        <v>5645.0317699999996</v>
      </c>
      <c r="H63" s="3" t="s">
        <v>59</v>
      </c>
      <c r="I63" s="9">
        <f>(E67)</f>
        <v>5645.0317699999996</v>
      </c>
    </row>
    <row r="64" spans="2:9" ht="12" customHeight="1" x14ac:dyDescent="0.25">
      <c r="B64" s="53"/>
      <c r="C64" s="50"/>
      <c r="D64" s="4" t="s">
        <v>58</v>
      </c>
      <c r="E64" s="8">
        <f>(C63*2/100)</f>
        <v>107.67379999999999</v>
      </c>
      <c r="F64" s="3"/>
      <c r="G64" s="8"/>
      <c r="H64" s="3"/>
      <c r="I64" s="8"/>
    </row>
    <row r="65" spans="2:9" ht="12" customHeight="1" x14ac:dyDescent="0.25">
      <c r="B65" s="53"/>
      <c r="C65" s="50"/>
      <c r="D65" s="4" t="s">
        <v>52</v>
      </c>
      <c r="E65" s="6">
        <v>41.84</v>
      </c>
      <c r="F65" s="4"/>
      <c r="G65" s="6"/>
      <c r="H65" s="4" t="s">
        <v>58</v>
      </c>
      <c r="I65" s="6">
        <f>(G63*2)/100</f>
        <v>112.9006354</v>
      </c>
    </row>
    <row r="66" spans="2:9" ht="12" customHeight="1" x14ac:dyDescent="0.25">
      <c r="B66" s="53"/>
      <c r="C66" s="50"/>
      <c r="D66" s="4" t="s">
        <v>51</v>
      </c>
      <c r="E66" s="6">
        <f>(C63*1.3/100)</f>
        <v>69.98796999999999</v>
      </c>
      <c r="F66" s="4" t="s">
        <v>58</v>
      </c>
      <c r="G66" s="6">
        <f>(G63*2)/100</f>
        <v>112.9006354</v>
      </c>
      <c r="H66" s="4" t="s">
        <v>58</v>
      </c>
      <c r="I66" s="6">
        <f>(G63*2)/100</f>
        <v>112.9006354</v>
      </c>
    </row>
    <row r="67" spans="2:9" ht="12" customHeight="1" thickBot="1" x14ac:dyDescent="0.3">
      <c r="B67" s="54"/>
      <c r="C67" s="51"/>
      <c r="D67" s="5" t="s">
        <v>9</v>
      </c>
      <c r="E67" s="7">
        <f>SUM(E63+E64+E65+E66)</f>
        <v>5645.0317699999996</v>
      </c>
      <c r="F67" s="5" t="s">
        <v>9</v>
      </c>
      <c r="G67" s="7">
        <f>SUM(G63+G65+G66)</f>
        <v>5757.9324053999999</v>
      </c>
      <c r="H67" s="5" t="s">
        <v>9</v>
      </c>
      <c r="I67" s="7">
        <f>SUM(I63+I64+I65+I66)</f>
        <v>5870.8330408000002</v>
      </c>
    </row>
    <row r="68" spans="2:9" ht="12" customHeight="1" x14ac:dyDescent="0.25">
      <c r="B68" s="52" t="s">
        <v>23</v>
      </c>
      <c r="C68" s="49">
        <v>5037.68</v>
      </c>
      <c r="D68" s="3" t="s">
        <v>59</v>
      </c>
      <c r="E68" s="9">
        <f>(C68+E70)</f>
        <v>5076.83</v>
      </c>
      <c r="F68" s="3" t="s">
        <v>59</v>
      </c>
      <c r="G68" s="9">
        <f>(E72)</f>
        <v>5282.2234399999998</v>
      </c>
      <c r="H68" s="3" t="s">
        <v>59</v>
      </c>
      <c r="I68" s="9">
        <f>(E72)</f>
        <v>5282.2234399999998</v>
      </c>
    </row>
    <row r="69" spans="2:9" ht="12" customHeight="1" x14ac:dyDescent="0.25">
      <c r="B69" s="53"/>
      <c r="C69" s="50"/>
      <c r="D69" s="4" t="s">
        <v>58</v>
      </c>
      <c r="E69" s="8">
        <f>(C68*2/100)</f>
        <v>100.75360000000001</v>
      </c>
      <c r="F69" s="3"/>
      <c r="G69" s="8"/>
      <c r="H69" s="3"/>
      <c r="I69" s="8"/>
    </row>
    <row r="70" spans="2:9" ht="12" customHeight="1" x14ac:dyDescent="0.25">
      <c r="B70" s="53"/>
      <c r="C70" s="50"/>
      <c r="D70" s="4" t="s">
        <v>52</v>
      </c>
      <c r="E70" s="6">
        <v>39.15</v>
      </c>
      <c r="F70" s="4"/>
      <c r="G70" s="6"/>
      <c r="H70" s="4" t="s">
        <v>58</v>
      </c>
      <c r="I70" s="6">
        <f>(G68*2)/100</f>
        <v>105.6444688</v>
      </c>
    </row>
    <row r="71" spans="2:9" ht="12" customHeight="1" x14ac:dyDescent="0.25">
      <c r="B71" s="53"/>
      <c r="C71" s="50"/>
      <c r="D71" s="4" t="s">
        <v>51</v>
      </c>
      <c r="E71" s="6">
        <f>(C68*1.3/100)</f>
        <v>65.489840000000001</v>
      </c>
      <c r="F71" s="4" t="s">
        <v>58</v>
      </c>
      <c r="G71" s="6">
        <f>(G68*2)/100</f>
        <v>105.6444688</v>
      </c>
      <c r="H71" s="4" t="s">
        <v>58</v>
      </c>
      <c r="I71" s="6">
        <f>(G68*2)/100</f>
        <v>105.6444688</v>
      </c>
    </row>
    <row r="72" spans="2:9" ht="12" customHeight="1" thickBot="1" x14ac:dyDescent="0.3">
      <c r="B72" s="54"/>
      <c r="C72" s="51"/>
      <c r="D72" s="5" t="s">
        <v>9</v>
      </c>
      <c r="E72" s="7">
        <f>SUM(E68+E69+E70+E71)</f>
        <v>5282.2234399999998</v>
      </c>
      <c r="F72" s="5" t="s">
        <v>9</v>
      </c>
      <c r="G72" s="7">
        <f>SUM(G68+G70+G71)</f>
        <v>5387.8679087999999</v>
      </c>
      <c r="H72" s="5" t="s">
        <v>9</v>
      </c>
      <c r="I72" s="7">
        <f>SUM(I68+I69+I70+I71)</f>
        <v>5493.5123776</v>
      </c>
    </row>
    <row r="73" spans="2:9" ht="12" customHeight="1" x14ac:dyDescent="0.25">
      <c r="B73" s="52" t="s">
        <v>24</v>
      </c>
      <c r="C73" s="49">
        <v>5964.06</v>
      </c>
      <c r="D73" s="3" t="s">
        <v>59</v>
      </c>
      <c r="E73" s="9">
        <f>(C73+E75)</f>
        <v>6010.4100000000008</v>
      </c>
      <c r="F73" s="3" t="s">
        <v>59</v>
      </c>
      <c r="G73" s="9">
        <f>(E77)</f>
        <v>6253.5739800000019</v>
      </c>
      <c r="H73" s="3" t="s">
        <v>59</v>
      </c>
      <c r="I73" s="9">
        <f>(E77)</f>
        <v>6253.5739800000019</v>
      </c>
    </row>
    <row r="74" spans="2:9" ht="12" customHeight="1" x14ac:dyDescent="0.25">
      <c r="B74" s="53"/>
      <c r="C74" s="50"/>
      <c r="D74" s="4" t="s">
        <v>58</v>
      </c>
      <c r="E74" s="8">
        <f>(C73*2/100)</f>
        <v>119.28120000000001</v>
      </c>
      <c r="F74" s="3"/>
      <c r="G74" s="8"/>
      <c r="H74" s="3"/>
      <c r="I74" s="8"/>
    </row>
    <row r="75" spans="2:9" ht="12" customHeight="1" x14ac:dyDescent="0.25">
      <c r="B75" s="53"/>
      <c r="C75" s="50"/>
      <c r="D75" s="4" t="s">
        <v>52</v>
      </c>
      <c r="E75" s="6">
        <v>46.35</v>
      </c>
      <c r="F75" s="4"/>
      <c r="G75" s="6"/>
      <c r="H75" s="4" t="s">
        <v>58</v>
      </c>
      <c r="I75" s="6">
        <f>(G73*2)/100</f>
        <v>125.07147960000003</v>
      </c>
    </row>
    <row r="76" spans="2:9" ht="12" customHeight="1" x14ac:dyDescent="0.25">
      <c r="B76" s="53"/>
      <c r="C76" s="50"/>
      <c r="D76" s="4" t="s">
        <v>51</v>
      </c>
      <c r="E76" s="6">
        <f>(C73*1.3/100)</f>
        <v>77.532780000000017</v>
      </c>
      <c r="F76" s="4" t="s">
        <v>58</v>
      </c>
      <c r="G76" s="6">
        <f>(G73*2)/100</f>
        <v>125.07147960000003</v>
      </c>
      <c r="H76" s="4" t="s">
        <v>58</v>
      </c>
      <c r="I76" s="6">
        <f>(G73*2)/100</f>
        <v>125.07147960000003</v>
      </c>
    </row>
    <row r="77" spans="2:9" ht="12" customHeight="1" thickBot="1" x14ac:dyDescent="0.3">
      <c r="B77" s="54"/>
      <c r="C77" s="51"/>
      <c r="D77" s="5" t="s">
        <v>9</v>
      </c>
      <c r="E77" s="7">
        <f>SUM(E73+E74+E75+E76)</f>
        <v>6253.5739800000019</v>
      </c>
      <c r="F77" s="5" t="s">
        <v>9</v>
      </c>
      <c r="G77" s="7">
        <f>SUM(G73+G75+G76)</f>
        <v>6378.6454596000021</v>
      </c>
      <c r="H77" s="5" t="s">
        <v>9</v>
      </c>
      <c r="I77" s="7">
        <f>SUM(I73+I74+I75+I76)</f>
        <v>6503.7169392000023</v>
      </c>
    </row>
    <row r="78" spans="2:9" ht="12" customHeight="1" x14ac:dyDescent="0.25">
      <c r="B78" s="52" t="s">
        <v>25</v>
      </c>
      <c r="C78" s="49">
        <v>5575.81</v>
      </c>
      <c r="D78" s="3" t="s">
        <v>59</v>
      </c>
      <c r="E78" s="9">
        <f>(C78+E80)</f>
        <v>5619.14</v>
      </c>
      <c r="F78" s="3" t="s">
        <v>59</v>
      </c>
      <c r="G78" s="9">
        <f>(E82)</f>
        <v>5846.4717300000002</v>
      </c>
      <c r="H78" s="3" t="s">
        <v>59</v>
      </c>
      <c r="I78" s="9">
        <f>(E82)</f>
        <v>5846.4717300000002</v>
      </c>
    </row>
    <row r="79" spans="2:9" ht="12" customHeight="1" x14ac:dyDescent="0.25">
      <c r="B79" s="53"/>
      <c r="C79" s="50"/>
      <c r="D79" s="4" t="s">
        <v>58</v>
      </c>
      <c r="E79" s="8">
        <f>(C78*2/100)</f>
        <v>111.51620000000001</v>
      </c>
      <c r="F79" s="3"/>
      <c r="G79" s="8"/>
      <c r="H79" s="3"/>
      <c r="I79" s="8"/>
    </row>
    <row r="80" spans="2:9" ht="12" customHeight="1" x14ac:dyDescent="0.25">
      <c r="B80" s="53"/>
      <c r="C80" s="50"/>
      <c r="D80" s="4" t="s">
        <v>52</v>
      </c>
      <c r="E80" s="6">
        <v>43.33</v>
      </c>
      <c r="F80" s="4"/>
      <c r="G80" s="6"/>
      <c r="H80" s="4" t="s">
        <v>58</v>
      </c>
      <c r="I80" s="6">
        <f>(G78*2)/100</f>
        <v>116.92943460000001</v>
      </c>
    </row>
    <row r="81" spans="1:9" ht="12" customHeight="1" x14ac:dyDescent="0.25">
      <c r="B81" s="53"/>
      <c r="C81" s="50"/>
      <c r="D81" s="4" t="s">
        <v>51</v>
      </c>
      <c r="E81" s="6">
        <f>(C78*1.3/100)</f>
        <v>72.485530000000011</v>
      </c>
      <c r="F81" s="4" t="s">
        <v>58</v>
      </c>
      <c r="G81" s="6">
        <f>(G78*2)/100</f>
        <v>116.92943460000001</v>
      </c>
      <c r="H81" s="4" t="s">
        <v>58</v>
      </c>
      <c r="I81" s="6">
        <f>(G78*2)/100</f>
        <v>116.92943460000001</v>
      </c>
    </row>
    <row r="82" spans="1:9" ht="12" customHeight="1" thickBot="1" x14ac:dyDescent="0.3">
      <c r="B82" s="54"/>
      <c r="C82" s="51"/>
      <c r="D82" s="5" t="s">
        <v>9</v>
      </c>
      <c r="E82" s="7">
        <f>SUM(E78+E79+E80+E81)</f>
        <v>5846.4717300000002</v>
      </c>
      <c r="F82" s="5" t="s">
        <v>9</v>
      </c>
      <c r="G82" s="7">
        <f>SUM(G78+G80+G81)</f>
        <v>5963.4011645999999</v>
      </c>
      <c r="H82" s="5" t="s">
        <v>9</v>
      </c>
      <c r="I82" s="7">
        <f>SUM(I78+I79+I80+I81)</f>
        <v>6080.3305991999996</v>
      </c>
    </row>
    <row r="83" spans="1:9" ht="12" customHeight="1" x14ac:dyDescent="0.25">
      <c r="A83" s="13"/>
      <c r="B83" s="46" t="s">
        <v>26</v>
      </c>
      <c r="C83" s="49">
        <v>5383.69</v>
      </c>
      <c r="D83" s="3" t="s">
        <v>59</v>
      </c>
      <c r="E83" s="9">
        <f>(C83+E85)</f>
        <v>5425.53</v>
      </c>
      <c r="F83" s="3" t="s">
        <v>59</v>
      </c>
      <c r="G83" s="9">
        <f>(E87)</f>
        <v>5645.0317699999996</v>
      </c>
      <c r="H83" s="3" t="s">
        <v>59</v>
      </c>
      <c r="I83" s="9">
        <f>(E87)</f>
        <v>5645.0317699999996</v>
      </c>
    </row>
    <row r="84" spans="1:9" ht="12" customHeight="1" x14ac:dyDescent="0.25">
      <c r="A84" s="13"/>
      <c r="B84" s="47"/>
      <c r="C84" s="50"/>
      <c r="D84" s="4" t="s">
        <v>58</v>
      </c>
      <c r="E84" s="8">
        <f>(C83*2/100)</f>
        <v>107.67379999999999</v>
      </c>
      <c r="F84" s="3"/>
      <c r="G84" s="8"/>
      <c r="H84" s="3"/>
      <c r="I84" s="8"/>
    </row>
    <row r="85" spans="1:9" ht="12" customHeight="1" x14ac:dyDescent="0.25">
      <c r="A85" s="13"/>
      <c r="B85" s="47"/>
      <c r="C85" s="50"/>
      <c r="D85" s="4" t="s">
        <v>52</v>
      </c>
      <c r="E85" s="6">
        <v>41.84</v>
      </c>
      <c r="F85" s="4"/>
      <c r="G85" s="6"/>
      <c r="H85" s="4" t="s">
        <v>58</v>
      </c>
      <c r="I85" s="6">
        <f>(G83*2)/100</f>
        <v>112.9006354</v>
      </c>
    </row>
    <row r="86" spans="1:9" ht="12" customHeight="1" x14ac:dyDescent="0.25">
      <c r="A86" s="13"/>
      <c r="B86" s="47"/>
      <c r="C86" s="50"/>
      <c r="D86" s="4" t="s">
        <v>51</v>
      </c>
      <c r="E86" s="6">
        <f>(C83*1.3/100)</f>
        <v>69.98796999999999</v>
      </c>
      <c r="F86" s="4" t="s">
        <v>58</v>
      </c>
      <c r="G86" s="6">
        <f>(G83*2)/100</f>
        <v>112.9006354</v>
      </c>
      <c r="H86" s="4" t="s">
        <v>58</v>
      </c>
      <c r="I86" s="6">
        <f>(G83*2)/100</f>
        <v>112.9006354</v>
      </c>
    </row>
    <row r="87" spans="1:9" ht="12" customHeight="1" thickBot="1" x14ac:dyDescent="0.3">
      <c r="A87" s="13"/>
      <c r="B87" s="48"/>
      <c r="C87" s="51"/>
      <c r="D87" s="5" t="s">
        <v>9</v>
      </c>
      <c r="E87" s="7">
        <f>SUM(E83+E84+E85+E86)</f>
        <v>5645.0317699999996</v>
      </c>
      <c r="F87" s="5" t="s">
        <v>9</v>
      </c>
      <c r="G87" s="7">
        <f>SUM(G83+G85+G86)</f>
        <v>5757.9324053999999</v>
      </c>
      <c r="H87" s="5" t="s">
        <v>9</v>
      </c>
      <c r="I87" s="7">
        <f>SUM(I83+I84+I85+I86)</f>
        <v>5870.8330408000002</v>
      </c>
    </row>
    <row r="88" spans="1:9" ht="12" customHeight="1" x14ac:dyDescent="0.25">
      <c r="A88" s="13"/>
      <c r="B88" s="46" t="s">
        <v>27</v>
      </c>
      <c r="C88" s="49">
        <v>5037.68</v>
      </c>
      <c r="D88" s="3" t="s">
        <v>59</v>
      </c>
      <c r="E88" s="9">
        <f>(C88+E90)</f>
        <v>5076.83</v>
      </c>
      <c r="F88" s="3" t="s">
        <v>59</v>
      </c>
      <c r="G88" s="9">
        <f>(E92)</f>
        <v>5282.2234399999998</v>
      </c>
      <c r="H88" s="3" t="s">
        <v>59</v>
      </c>
      <c r="I88" s="9">
        <f>(E92)</f>
        <v>5282.2234399999998</v>
      </c>
    </row>
    <row r="89" spans="1:9" ht="12" customHeight="1" x14ac:dyDescent="0.25">
      <c r="A89" s="13"/>
      <c r="B89" s="47"/>
      <c r="C89" s="50"/>
      <c r="D89" s="4" t="s">
        <v>58</v>
      </c>
      <c r="E89" s="8">
        <f>(C88*2/100)</f>
        <v>100.75360000000001</v>
      </c>
      <c r="F89" s="3"/>
      <c r="G89" s="8"/>
      <c r="H89" s="3"/>
      <c r="I89" s="8"/>
    </row>
    <row r="90" spans="1:9" ht="12" customHeight="1" x14ac:dyDescent="0.25">
      <c r="A90" s="13"/>
      <c r="B90" s="47"/>
      <c r="C90" s="50"/>
      <c r="D90" s="4" t="s">
        <v>52</v>
      </c>
      <c r="E90" s="6">
        <v>39.15</v>
      </c>
      <c r="F90" s="4"/>
      <c r="G90" s="6"/>
      <c r="H90" s="4" t="s">
        <v>58</v>
      </c>
      <c r="I90" s="6">
        <f>(G88*2)/100</f>
        <v>105.6444688</v>
      </c>
    </row>
    <row r="91" spans="1:9" ht="12" customHeight="1" x14ac:dyDescent="0.25">
      <c r="A91" s="13"/>
      <c r="B91" s="47"/>
      <c r="C91" s="50"/>
      <c r="D91" s="4" t="s">
        <v>51</v>
      </c>
      <c r="E91" s="6">
        <f>(C88*1.3/100)</f>
        <v>65.489840000000001</v>
      </c>
      <c r="F91" s="4" t="s">
        <v>58</v>
      </c>
      <c r="G91" s="6">
        <f>(G88*2)/100</f>
        <v>105.6444688</v>
      </c>
      <c r="H91" s="4" t="s">
        <v>58</v>
      </c>
      <c r="I91" s="6">
        <f>(G88*2)/100</f>
        <v>105.6444688</v>
      </c>
    </row>
    <row r="92" spans="1:9" ht="12" customHeight="1" thickBot="1" x14ac:dyDescent="0.3">
      <c r="A92" s="13"/>
      <c r="B92" s="48"/>
      <c r="C92" s="51"/>
      <c r="D92" s="5" t="s">
        <v>9</v>
      </c>
      <c r="E92" s="7">
        <f>SUM(E88+E89+E90+E91)</f>
        <v>5282.2234399999998</v>
      </c>
      <c r="F92" s="5" t="s">
        <v>9</v>
      </c>
      <c r="G92" s="7">
        <f>SUM(G88+G90+G91)</f>
        <v>5387.8679087999999</v>
      </c>
      <c r="H92" s="5" t="s">
        <v>9</v>
      </c>
      <c r="I92" s="7">
        <f>SUM(I88+I89+I90+I91)</f>
        <v>5493.5123776</v>
      </c>
    </row>
    <row r="93" spans="1:9" ht="4.5" customHeight="1" x14ac:dyDescent="0.25"/>
    <row r="94" spans="1:9" x14ac:dyDescent="0.25">
      <c r="B94" s="12" t="s">
        <v>29</v>
      </c>
    </row>
    <row r="95" spans="1:9" ht="2.25" customHeight="1" x14ac:dyDescent="0.25">
      <c r="B95" s="12"/>
    </row>
    <row r="96" spans="1:9" x14ac:dyDescent="0.25">
      <c r="B96" s="15" t="s">
        <v>42</v>
      </c>
      <c r="C96" s="14"/>
      <c r="D96" s="14"/>
      <c r="E96" s="14"/>
      <c r="F96" s="14"/>
      <c r="G96" s="14"/>
      <c r="H96" s="14"/>
    </row>
    <row r="97" spans="2:8" ht="3" customHeight="1" x14ac:dyDescent="0.25">
      <c r="B97" s="14"/>
      <c r="C97" s="14"/>
      <c r="D97" s="14"/>
      <c r="E97" s="14"/>
      <c r="F97" s="14"/>
      <c r="G97" s="14"/>
      <c r="H97" s="14"/>
    </row>
    <row r="98" spans="2:8" x14ac:dyDescent="0.25">
      <c r="B98" s="14" t="s">
        <v>41</v>
      </c>
      <c r="C98" s="14"/>
      <c r="D98" s="14"/>
      <c r="E98" s="14"/>
      <c r="F98" s="14"/>
      <c r="G98" s="14"/>
      <c r="H98" s="14"/>
    </row>
    <row r="99" spans="2:8" ht="3" customHeight="1" x14ac:dyDescent="0.25">
      <c r="B99" s="14"/>
      <c r="C99" s="14"/>
      <c r="D99" s="14"/>
      <c r="E99" s="14"/>
      <c r="F99" s="14"/>
      <c r="G99" s="14"/>
      <c r="H99" s="14"/>
    </row>
    <row r="100" spans="2:8" x14ac:dyDescent="0.25">
      <c r="B100" s="14" t="s">
        <v>40</v>
      </c>
      <c r="C100" s="14"/>
      <c r="D100" s="14"/>
      <c r="E100" s="14"/>
      <c r="F100" s="14"/>
      <c r="G100" s="14"/>
      <c r="H100" s="14"/>
    </row>
    <row r="101" spans="2:8" x14ac:dyDescent="0.25">
      <c r="B101" s="15" t="s">
        <v>31</v>
      </c>
      <c r="C101" s="14"/>
      <c r="D101" s="14"/>
      <c r="E101" s="14"/>
      <c r="F101" s="14"/>
      <c r="G101" s="14"/>
      <c r="H101" s="14"/>
    </row>
    <row r="102" spans="2:8" ht="4.5" customHeight="1" x14ac:dyDescent="0.25">
      <c r="B102" s="14"/>
      <c r="C102" s="14"/>
      <c r="D102" s="14"/>
      <c r="E102" s="14"/>
      <c r="F102" s="14"/>
      <c r="G102" s="14"/>
      <c r="H102" s="14"/>
    </row>
    <row r="103" spans="2:8" x14ac:dyDescent="0.25">
      <c r="B103" s="14" t="s">
        <v>39</v>
      </c>
      <c r="C103" s="14"/>
      <c r="D103" s="14"/>
      <c r="E103" s="14"/>
      <c r="F103" s="14"/>
      <c r="G103" s="14"/>
      <c r="H103" s="14"/>
    </row>
    <row r="104" spans="2:8" ht="3" customHeight="1" x14ac:dyDescent="0.25">
      <c r="B104" s="14"/>
      <c r="C104" s="14"/>
      <c r="D104" s="14"/>
      <c r="E104" s="14"/>
      <c r="F104" s="14"/>
      <c r="G104" s="14"/>
      <c r="H104" s="14"/>
    </row>
    <row r="105" spans="2:8" x14ac:dyDescent="0.25">
      <c r="B105" s="14" t="s">
        <v>38</v>
      </c>
      <c r="C105" s="14"/>
      <c r="D105" s="14"/>
      <c r="E105" s="14"/>
      <c r="F105" s="14"/>
      <c r="G105" s="14"/>
      <c r="H105" s="14"/>
    </row>
    <row r="106" spans="2:8" x14ac:dyDescent="0.25">
      <c r="B106" s="15" t="s">
        <v>32</v>
      </c>
      <c r="C106" s="14"/>
      <c r="D106" s="14"/>
      <c r="E106" s="14"/>
      <c r="F106" s="14"/>
      <c r="G106" s="14"/>
      <c r="H106" s="14"/>
    </row>
  </sheetData>
  <mergeCells count="41">
    <mergeCell ref="B3:I3"/>
    <mergeCell ref="D7:E7"/>
    <mergeCell ref="F7:G7"/>
    <mergeCell ref="H7:I7"/>
    <mergeCell ref="B8:B12"/>
    <mergeCell ref="C8:C12"/>
    <mergeCell ref="B13:B17"/>
    <mergeCell ref="C13:C17"/>
    <mergeCell ref="B18:B22"/>
    <mergeCell ref="C18:C22"/>
    <mergeCell ref="B23:B27"/>
    <mergeCell ref="C23:C27"/>
    <mergeCell ref="C28:C32"/>
    <mergeCell ref="B33:B37"/>
    <mergeCell ref="C33:C37"/>
    <mergeCell ref="B38:B42"/>
    <mergeCell ref="C38:C42"/>
    <mergeCell ref="B88:B92"/>
    <mergeCell ref="C88:C92"/>
    <mergeCell ref="B68:B72"/>
    <mergeCell ref="C68:C72"/>
    <mergeCell ref="B73:B77"/>
    <mergeCell ref="C73:C77"/>
    <mergeCell ref="B78:B82"/>
    <mergeCell ref="C78:C82"/>
    <mergeCell ref="B2:I2"/>
    <mergeCell ref="B1:I1"/>
    <mergeCell ref="B5:I5"/>
    <mergeCell ref="B83:B87"/>
    <mergeCell ref="C83:C87"/>
    <mergeCell ref="B43:B47"/>
    <mergeCell ref="C43:C47"/>
    <mergeCell ref="B48:B52"/>
    <mergeCell ref="C48:C52"/>
    <mergeCell ref="B53:B57"/>
    <mergeCell ref="C53:C57"/>
    <mergeCell ref="B58:B62"/>
    <mergeCell ref="C58:C62"/>
    <mergeCell ref="B63:B67"/>
    <mergeCell ref="C63:C67"/>
    <mergeCell ref="B28:B32"/>
  </mergeCells>
  <pageMargins left="1.4173228346456694" right="0.23622047244094491" top="0" bottom="0.74803149606299213" header="0.19685039370078741" footer="0.31496062992125984"/>
  <pageSetup paperSize="5" scale="7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RAMA GENERAL</vt:lpstr>
      <vt:lpstr>ASERRADEROS</vt:lpstr>
      <vt:lpstr>TERCIADOS</vt:lpstr>
      <vt:lpstr>AGLOMERADOS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</dc:creator>
  <cp:lastModifiedBy>FAIMA FAIMA</cp:lastModifiedBy>
  <cp:lastPrinted>2026-02-06T14:05:02Z</cp:lastPrinted>
  <dcterms:created xsi:type="dcterms:W3CDTF">2021-02-23T23:30:58Z</dcterms:created>
  <dcterms:modified xsi:type="dcterms:W3CDTF">2026-02-10T16:29:47Z</dcterms:modified>
</cp:coreProperties>
</file>