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60" windowHeight="8784" activeTab="3"/>
  </bookViews>
  <sheets>
    <sheet name="RAMA GENERAL" sheetId="1" r:id="rId1"/>
    <sheet name="ASERRADEROS" sheetId="5" r:id="rId2"/>
    <sheet name="TERCIADOS" sheetId="6" r:id="rId3"/>
    <sheet name="AGLOMERADOS" sheetId="4" r:id="rId4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4" l="1"/>
  <c r="H90" i="4"/>
  <c r="F90" i="4"/>
  <c r="H89" i="4"/>
  <c r="F89" i="4"/>
  <c r="F88" i="4"/>
  <c r="F92" i="4" s="1"/>
  <c r="H88" i="4" s="1"/>
  <c r="F86" i="4"/>
  <c r="H85" i="4"/>
  <c r="F85" i="4"/>
  <c r="H84" i="4"/>
  <c r="F84" i="4"/>
  <c r="F83" i="4"/>
  <c r="F87" i="4" s="1"/>
  <c r="H83" i="4" s="1"/>
  <c r="F81" i="4"/>
  <c r="H80" i="4"/>
  <c r="F80" i="4"/>
  <c r="H79" i="4"/>
  <c r="F79" i="4"/>
  <c r="F78" i="4"/>
  <c r="F82" i="4" s="1"/>
  <c r="H78" i="4" s="1"/>
  <c r="F76" i="4"/>
  <c r="H75" i="4"/>
  <c r="F75" i="4"/>
  <c r="H74" i="4"/>
  <c r="F74" i="4"/>
  <c r="F73" i="4"/>
  <c r="F77" i="4" s="1"/>
  <c r="H73" i="4" s="1"/>
  <c r="F71" i="4"/>
  <c r="H70" i="4"/>
  <c r="F70" i="4"/>
  <c r="H69" i="4"/>
  <c r="F69" i="4"/>
  <c r="F68" i="4"/>
  <c r="F72" i="4" s="1"/>
  <c r="H68" i="4" s="1"/>
  <c r="F66" i="4"/>
  <c r="H65" i="4"/>
  <c r="F65" i="4"/>
  <c r="H64" i="4"/>
  <c r="F64" i="4"/>
  <c r="F63" i="4"/>
  <c r="F67" i="4" s="1"/>
  <c r="H63" i="4" s="1"/>
  <c r="F61" i="4"/>
  <c r="H60" i="4"/>
  <c r="F60" i="4"/>
  <c r="H59" i="4"/>
  <c r="F59" i="4"/>
  <c r="F58" i="4"/>
  <c r="F62" i="4" s="1"/>
  <c r="H58" i="4" s="1"/>
  <c r="F56" i="4"/>
  <c r="H55" i="4"/>
  <c r="F55" i="4"/>
  <c r="H54" i="4"/>
  <c r="F54" i="4"/>
  <c r="F53" i="4"/>
  <c r="F57" i="4" s="1"/>
  <c r="H53" i="4" s="1"/>
  <c r="F51" i="4"/>
  <c r="H50" i="4"/>
  <c r="F50" i="4"/>
  <c r="H49" i="4"/>
  <c r="F49" i="4"/>
  <c r="F48" i="4"/>
  <c r="F52" i="4" s="1"/>
  <c r="H48" i="4" s="1"/>
  <c r="F46" i="4"/>
  <c r="H45" i="4"/>
  <c r="F45" i="4"/>
  <c r="H44" i="4"/>
  <c r="F44" i="4"/>
  <c r="F43" i="4"/>
  <c r="F47" i="4" s="1"/>
  <c r="H43" i="4" s="1"/>
  <c r="F41" i="4"/>
  <c r="H40" i="4"/>
  <c r="F40" i="4"/>
  <c r="H39" i="4"/>
  <c r="F39" i="4"/>
  <c r="F38" i="4"/>
  <c r="F42" i="4" s="1"/>
  <c r="H38" i="4" s="1"/>
  <c r="F36" i="4"/>
  <c r="H35" i="4"/>
  <c r="F35" i="4"/>
  <c r="H34" i="4"/>
  <c r="F34" i="4"/>
  <c r="F33" i="4"/>
  <c r="F37" i="4" s="1"/>
  <c r="H33" i="4" s="1"/>
  <c r="F31" i="4"/>
  <c r="H30" i="4"/>
  <c r="F30" i="4"/>
  <c r="H29" i="4"/>
  <c r="F29" i="4"/>
  <c r="F28" i="4"/>
  <c r="F32" i="4" s="1"/>
  <c r="H28" i="4" s="1"/>
  <c r="F26" i="4"/>
  <c r="H25" i="4"/>
  <c r="F25" i="4"/>
  <c r="H24" i="4"/>
  <c r="F24" i="4"/>
  <c r="F23" i="4"/>
  <c r="F27" i="4" s="1"/>
  <c r="H23" i="4" s="1"/>
  <c r="F21" i="4"/>
  <c r="H20" i="4"/>
  <c r="F20" i="4"/>
  <c r="H19" i="4"/>
  <c r="F19" i="4"/>
  <c r="F18" i="4"/>
  <c r="F22" i="4" s="1"/>
  <c r="H18" i="4" s="1"/>
  <c r="F16" i="4"/>
  <c r="H15" i="4"/>
  <c r="F15" i="4"/>
  <c r="H14" i="4"/>
  <c r="F14" i="4"/>
  <c r="F13" i="4"/>
  <c r="F17" i="4" s="1"/>
  <c r="H13" i="4" s="1"/>
  <c r="H8" i="4"/>
  <c r="F49" i="6"/>
  <c r="H48" i="6"/>
  <c r="F48" i="6"/>
  <c r="H47" i="6"/>
  <c r="F47" i="6"/>
  <c r="F46" i="6"/>
  <c r="F50" i="6" s="1"/>
  <c r="H46" i="6" s="1"/>
  <c r="F44" i="6"/>
  <c r="H43" i="6"/>
  <c r="F43" i="6"/>
  <c r="H42" i="6"/>
  <c r="F42" i="6"/>
  <c r="F41" i="6"/>
  <c r="F45" i="6" s="1"/>
  <c r="H41" i="6" s="1"/>
  <c r="F39" i="6"/>
  <c r="H38" i="6"/>
  <c r="F38" i="6"/>
  <c r="H37" i="6"/>
  <c r="F37" i="6"/>
  <c r="F36" i="6"/>
  <c r="F40" i="6" s="1"/>
  <c r="H36" i="6" s="1"/>
  <c r="F34" i="6"/>
  <c r="H33" i="6"/>
  <c r="F33" i="6"/>
  <c r="H32" i="6"/>
  <c r="F32" i="6"/>
  <c r="F31" i="6"/>
  <c r="F35" i="6" s="1"/>
  <c r="H31" i="6" s="1"/>
  <c r="F29" i="6"/>
  <c r="H28" i="6"/>
  <c r="F28" i="6"/>
  <c r="H27" i="6"/>
  <c r="F27" i="6"/>
  <c r="F26" i="6"/>
  <c r="F30" i="6" s="1"/>
  <c r="H26" i="6" s="1"/>
  <c r="F24" i="6"/>
  <c r="H23" i="6"/>
  <c r="F23" i="6"/>
  <c r="H22" i="6"/>
  <c r="F22" i="6"/>
  <c r="F21" i="6"/>
  <c r="F25" i="6" s="1"/>
  <c r="H21" i="6" s="1"/>
  <c r="H16" i="6"/>
  <c r="H19" i="6" s="1"/>
  <c r="F49" i="5"/>
  <c r="H48" i="5"/>
  <c r="F48" i="5"/>
  <c r="H47" i="5"/>
  <c r="F47" i="5"/>
  <c r="F46" i="5"/>
  <c r="F50" i="5" s="1"/>
  <c r="H46" i="5" s="1"/>
  <c r="F44" i="5"/>
  <c r="H43" i="5"/>
  <c r="F43" i="5"/>
  <c r="H42" i="5"/>
  <c r="F42" i="5"/>
  <c r="F41" i="5"/>
  <c r="F45" i="5" s="1"/>
  <c r="H41" i="5" s="1"/>
  <c r="F39" i="5"/>
  <c r="H38" i="5"/>
  <c r="F38" i="5"/>
  <c r="H37" i="5"/>
  <c r="F37" i="5"/>
  <c r="F36" i="5"/>
  <c r="F40" i="5" s="1"/>
  <c r="H36" i="5" s="1"/>
  <c r="F34" i="5"/>
  <c r="H33" i="5"/>
  <c r="F33" i="5"/>
  <c r="H32" i="5"/>
  <c r="F32" i="5"/>
  <c r="F31" i="5"/>
  <c r="F35" i="5" s="1"/>
  <c r="H31" i="5" s="1"/>
  <c r="F29" i="5"/>
  <c r="H28" i="5"/>
  <c r="F28" i="5"/>
  <c r="H27" i="5"/>
  <c r="F27" i="5"/>
  <c r="F26" i="5"/>
  <c r="F30" i="5" s="1"/>
  <c r="H26" i="5" s="1"/>
  <c r="F24" i="5"/>
  <c r="H23" i="5"/>
  <c r="F23" i="5"/>
  <c r="H22" i="5"/>
  <c r="F22" i="5"/>
  <c r="F21" i="5"/>
  <c r="F25" i="5" s="1"/>
  <c r="H21" i="5" s="1"/>
  <c r="H16" i="5"/>
  <c r="F44" i="1"/>
  <c r="H43" i="1"/>
  <c r="F43" i="1"/>
  <c r="H42" i="1"/>
  <c r="F42" i="1"/>
  <c r="F41" i="1"/>
  <c r="F45" i="1" s="1"/>
  <c r="H41" i="1" s="1"/>
  <c r="F39" i="1"/>
  <c r="H38" i="1"/>
  <c r="F38" i="1"/>
  <c r="H37" i="1"/>
  <c r="F37" i="1"/>
  <c r="F36" i="1"/>
  <c r="F40" i="1" s="1"/>
  <c r="H36" i="1" s="1"/>
  <c r="F34" i="1"/>
  <c r="H33" i="1"/>
  <c r="F33" i="1"/>
  <c r="H32" i="1"/>
  <c r="F32" i="1"/>
  <c r="F31" i="1"/>
  <c r="F35" i="1" s="1"/>
  <c r="H31" i="1" s="1"/>
  <c r="F29" i="1"/>
  <c r="H28" i="1"/>
  <c r="F28" i="1"/>
  <c r="H27" i="1"/>
  <c r="F27" i="1"/>
  <c r="F26" i="1"/>
  <c r="F30" i="1" s="1"/>
  <c r="H26" i="1" s="1"/>
  <c r="F24" i="1"/>
  <c r="H23" i="1"/>
  <c r="F23" i="1"/>
  <c r="H22" i="1"/>
  <c r="F22" i="1"/>
  <c r="F21" i="1"/>
  <c r="F25" i="1" s="1"/>
  <c r="H21" i="1" s="1"/>
  <c r="H16" i="1"/>
  <c r="H19" i="1"/>
  <c r="H11" i="4"/>
  <c r="H9" i="4"/>
  <c r="H17" i="6"/>
  <c r="H19" i="5"/>
  <c r="H17" i="5"/>
  <c r="H17" i="1"/>
  <c r="H91" i="4" l="1"/>
  <c r="H92" i="4" s="1"/>
  <c r="H86" i="4"/>
  <c r="H87" i="4"/>
  <c r="H81" i="4"/>
  <c r="H82" i="4" s="1"/>
  <c r="H77" i="4"/>
  <c r="H76" i="4"/>
  <c r="H71" i="4"/>
  <c r="H72" i="4" s="1"/>
  <c r="H66" i="4"/>
  <c r="H67" i="4" s="1"/>
  <c r="H61" i="4"/>
  <c r="H62" i="4" s="1"/>
  <c r="H56" i="4"/>
  <c r="H57" i="4" s="1"/>
  <c r="H51" i="4"/>
  <c r="H52" i="4" s="1"/>
  <c r="H46" i="4"/>
  <c r="H47" i="4" s="1"/>
  <c r="H42" i="4"/>
  <c r="H41" i="4"/>
  <c r="H36" i="4"/>
  <c r="H37" i="4" s="1"/>
  <c r="H31" i="4"/>
  <c r="H32" i="4" s="1"/>
  <c r="H26" i="4"/>
  <c r="H27" i="4" s="1"/>
  <c r="H21" i="4"/>
  <c r="H22" i="4" s="1"/>
  <c r="H16" i="4"/>
  <c r="H17" i="4" s="1"/>
  <c r="H49" i="6"/>
  <c r="H50" i="6" s="1"/>
  <c r="H44" i="6"/>
  <c r="H45" i="6" s="1"/>
  <c r="H39" i="6"/>
  <c r="H40" i="6" s="1"/>
  <c r="H34" i="6"/>
  <c r="H35" i="6" s="1"/>
  <c r="H29" i="6"/>
  <c r="H30" i="6" s="1"/>
  <c r="H24" i="6"/>
  <c r="H25" i="6" s="1"/>
  <c r="H49" i="5"/>
  <c r="H50" i="5" s="1"/>
  <c r="H44" i="5"/>
  <c r="H45" i="5" s="1"/>
  <c r="H39" i="5"/>
  <c r="H40" i="5" s="1"/>
  <c r="H34" i="5"/>
  <c r="H35" i="5" s="1"/>
  <c r="H29" i="5"/>
  <c r="H30" i="5" s="1"/>
  <c r="H24" i="5"/>
  <c r="H25" i="5" s="1"/>
  <c r="H44" i="1"/>
  <c r="H45" i="1" s="1"/>
  <c r="H39" i="1"/>
  <c r="H40" i="1" s="1"/>
  <c r="H34" i="1"/>
  <c r="H35" i="1" s="1"/>
  <c r="H29" i="1"/>
  <c r="H30" i="1" s="1"/>
  <c r="H24" i="1"/>
  <c r="H25" i="1" s="1"/>
  <c r="H10" i="4"/>
  <c r="H18" i="6"/>
  <c r="H18" i="5"/>
  <c r="H18" i="1"/>
  <c r="F11" i="4" l="1"/>
  <c r="F10" i="4"/>
  <c r="F9" i="4"/>
  <c r="F12" i="4" s="1"/>
  <c r="F8" i="4"/>
  <c r="H20" i="6"/>
  <c r="F19" i="6"/>
  <c r="F18" i="6"/>
  <c r="F17" i="6"/>
  <c r="F16" i="6"/>
  <c r="F20" i="6" s="1"/>
  <c r="H12" i="4" l="1"/>
  <c r="F20" i="5"/>
  <c r="F18" i="5"/>
  <c r="F17" i="5"/>
  <c r="F20" i="1"/>
  <c r="F17" i="1" l="1"/>
  <c r="F18" i="1"/>
  <c r="F19" i="5" l="1"/>
  <c r="F19" i="1" l="1"/>
  <c r="F16" i="5" l="1"/>
  <c r="F16" i="1" l="1"/>
  <c r="H20" i="5" l="1"/>
  <c r="H20" i="1" l="1"/>
</calcChain>
</file>

<file path=xl/sharedStrings.xml><?xml version="1.0" encoding="utf-8"?>
<sst xmlns="http://schemas.openxmlformats.org/spreadsheetml/2006/main" count="474" uniqueCount="64">
  <si>
    <t>MUEBLES, ABERTURAS, CARPINTERIAS Y DEMÁS MANUFACTURAS DE MADERA Y AFINES</t>
  </si>
  <si>
    <t>Convenio Colectivo de Trabajo 335/75</t>
  </si>
  <si>
    <t>CATEGORIA</t>
  </si>
  <si>
    <t>I-OFICIAL MULTIPLE</t>
  </si>
  <si>
    <t>II-OFICIAL ESPECIALIZADO</t>
  </si>
  <si>
    <t>III-OFICIAL GENERAL</t>
  </si>
  <si>
    <t xml:space="preserve">IV-MEDIO OFICIAL </t>
  </si>
  <si>
    <t>V-AYUDANTE</t>
  </si>
  <si>
    <t>VI-OPERARIO ACT. INDUSTRIAL</t>
  </si>
  <si>
    <t>B.</t>
  </si>
  <si>
    <t>V.H.T.</t>
  </si>
  <si>
    <t>MADERAS TERCIADAS</t>
  </si>
  <si>
    <t>VEHICULO 2</t>
  </si>
  <si>
    <t>VEHICULO 3</t>
  </si>
  <si>
    <t>VEHICULO 4</t>
  </si>
  <si>
    <t>PRODUCCION 1</t>
  </si>
  <si>
    <t>PRODUCCION 2</t>
  </si>
  <si>
    <t>PRODUCCION 3</t>
  </si>
  <si>
    <t>PRODUCCION 4</t>
  </si>
  <si>
    <t>PRODUCCION 5</t>
  </si>
  <si>
    <t>MANT. OF. ESP. 1</t>
  </si>
  <si>
    <t>MANT. OF. ESP. 2</t>
  </si>
  <si>
    <t>MANT. OFICIAL 1</t>
  </si>
  <si>
    <t>MANT. OFICIAL 2</t>
  </si>
  <si>
    <t xml:space="preserve">MANT. MEDIO OFICIAL </t>
  </si>
  <si>
    <t>SERVICIOS A</t>
  </si>
  <si>
    <t>SERVICIOS B</t>
  </si>
  <si>
    <t>SERVICIOS C</t>
  </si>
  <si>
    <t>SERVICIOS D</t>
  </si>
  <si>
    <t>AGLOMERADOS</t>
  </si>
  <si>
    <t>ADICIONALES:</t>
  </si>
  <si>
    <t>Se debe tener asistencia perfecta.</t>
  </si>
  <si>
    <t>con mas de dos (2) meses de antigüedad (Art. 34 CCT 335/75)</t>
  </si>
  <si>
    <t>Cta 900004/43 - B.N.A. - SUC Caballito (Arts. 32 y 32 Bis CCT 335/75)</t>
  </si>
  <si>
    <r>
      <rPr>
        <b/>
        <u/>
        <sz val="11"/>
        <color theme="1"/>
        <rFont val="Calibri"/>
        <family val="2"/>
        <scheme val="minor"/>
      </rPr>
      <t>PRESENTISMO</t>
    </r>
    <r>
      <rPr>
        <sz val="11"/>
        <color theme="1"/>
        <rFont val="Calibri"/>
        <family val="2"/>
        <scheme val="minor"/>
      </rPr>
      <t>: 10 % de la liquidacion del periodo. Se liquida y abona por quincena (Acta Acuerdo del 28/11/89).</t>
    </r>
  </si>
  <si>
    <r>
      <rPr>
        <b/>
        <u/>
        <sz val="11"/>
        <color theme="1"/>
        <rFont val="Calibri"/>
        <family val="2"/>
        <scheme val="minor"/>
      </rPr>
      <t>ANTIGÜEDAD</t>
    </r>
    <r>
      <rPr>
        <sz val="11"/>
        <color theme="1"/>
        <rFont val="Calibri"/>
        <family val="2"/>
        <scheme val="minor"/>
      </rPr>
      <t>: 1% por año de antigüedad.</t>
    </r>
  </si>
  <si>
    <r>
      <rPr>
        <b/>
        <u/>
        <sz val="11"/>
        <color theme="1"/>
        <rFont val="Calibri"/>
        <family val="2"/>
        <scheme val="minor"/>
      </rPr>
      <t>CUOTA SINDICAL</t>
    </r>
    <r>
      <rPr>
        <sz val="11"/>
        <color theme="1"/>
        <rFont val="Calibri"/>
        <family val="2"/>
        <scheme val="minor"/>
      </rPr>
      <t>: 3% del sueldo mensual percibido (Art 21 CCT 335/75)</t>
    </r>
  </si>
  <si>
    <r>
      <rPr>
        <b/>
        <u/>
        <sz val="11"/>
        <color theme="1"/>
        <rFont val="Calibri"/>
        <family val="2"/>
        <scheme val="minor"/>
      </rPr>
      <t>SEGURO COLECTIVO DE VIDA Y SEPELIO</t>
    </r>
    <r>
      <rPr>
        <sz val="11"/>
        <color theme="1"/>
        <rFont val="Calibri"/>
        <family val="2"/>
        <scheme val="minor"/>
      </rPr>
      <t>: Aporte Obrero 1,5%; Contribucion Patronal 1% + 0,6%, Fondo Total; 3,1%</t>
    </r>
  </si>
  <si>
    <r>
      <rPr>
        <b/>
        <u/>
        <sz val="11"/>
        <color theme="1"/>
        <rFont val="Calibri"/>
        <family val="2"/>
        <scheme val="minor"/>
      </rPr>
      <t>ROPA DE TRABAJO</t>
    </r>
    <r>
      <rPr>
        <sz val="11"/>
        <color theme="1"/>
        <rFont val="Calibri"/>
        <family val="2"/>
        <scheme val="minor"/>
      </rPr>
      <t xml:space="preserve">: Dos (2) juegos de ropa de trabajo por año, uno en abril y otro en octubre. Se entrega al personal </t>
    </r>
  </si>
  <si>
    <r>
      <rPr>
        <b/>
        <u/>
        <sz val="9"/>
        <color theme="1"/>
        <rFont val="Calibri"/>
        <family val="2"/>
        <scheme val="minor"/>
      </rPr>
      <t>SEGURO COLECTIVO DE VIDA Y SEPELIO</t>
    </r>
    <r>
      <rPr>
        <sz val="9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>Aporte Obrero 1,5%; Contribucion Patronal 1% + 0,6%, Fondo Total; 3,1%</t>
    </r>
  </si>
  <si>
    <r>
      <rPr>
        <b/>
        <u/>
        <sz val="9"/>
        <color theme="1"/>
        <rFont val="Calibri"/>
        <family val="2"/>
        <scheme val="minor"/>
      </rPr>
      <t>CUOTA SINDICAL</t>
    </r>
    <r>
      <rPr>
        <sz val="9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>3% del sueldo mensual percibido (Art 21 CCT 335/75)</t>
    </r>
  </si>
  <si>
    <r>
      <rPr>
        <b/>
        <u/>
        <sz val="9"/>
        <color theme="1"/>
        <rFont val="Calibri"/>
        <family val="2"/>
        <scheme val="minor"/>
      </rPr>
      <t>ROPA DE TRABAJO</t>
    </r>
    <r>
      <rPr>
        <sz val="9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 xml:space="preserve">Dos (2) juegos de ropa de trabajo por año, uno en abril y otro en octubre. Se entrega al personal </t>
    </r>
  </si>
  <si>
    <r>
      <rPr>
        <b/>
        <u/>
        <sz val="9"/>
        <color theme="1"/>
        <rFont val="Calibri"/>
        <family val="2"/>
        <scheme val="minor"/>
      </rPr>
      <t>ANTIGÜEDAD</t>
    </r>
    <r>
      <rPr>
        <sz val="9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>1% por año de antigüedad.</t>
    </r>
  </si>
  <si>
    <r>
      <rPr>
        <b/>
        <u/>
        <sz val="8"/>
        <color theme="1"/>
        <rFont val="Calibri"/>
        <family val="2"/>
        <scheme val="minor"/>
      </rPr>
      <t>PRESENTISMO</t>
    </r>
    <r>
      <rPr>
        <sz val="8"/>
        <color theme="1"/>
        <rFont val="Calibri"/>
        <family val="2"/>
        <scheme val="minor"/>
      </rPr>
      <t>: 10 % de la liquidacion del periodo. Se liquida y abona por quincena (Acta Acuerdo del 28/11/89). Se debe tener asistencia perfecta.</t>
    </r>
  </si>
  <si>
    <t>ASERRADEROS, ENVASES Y AFINES</t>
  </si>
  <si>
    <t>IV-OFICIAL STANDARD</t>
  </si>
  <si>
    <r>
      <rPr>
        <b/>
        <u/>
        <sz val="11"/>
        <color theme="1"/>
        <rFont val="Calibri"/>
        <family val="2"/>
        <scheme val="minor"/>
      </rPr>
      <t>PRESENTISMO</t>
    </r>
    <r>
      <rPr>
        <sz val="11"/>
        <color theme="1"/>
        <rFont val="Calibri"/>
        <family val="2"/>
        <scheme val="minor"/>
      </rPr>
      <t>: 20 % de la liquidacion del periodo. Se liquida y abona por quincena (Acta Acuerdo del 28/11/89).</t>
    </r>
  </si>
  <si>
    <r>
      <rPr>
        <b/>
        <u/>
        <sz val="11"/>
        <color theme="1"/>
        <rFont val="Calibri"/>
        <family val="2"/>
        <scheme val="minor"/>
      </rPr>
      <t>PRESENTISMO</t>
    </r>
    <r>
      <rPr>
        <sz val="11"/>
        <color theme="1"/>
        <rFont val="Calibri"/>
        <family val="2"/>
        <scheme val="minor"/>
      </rPr>
      <t>: 22 % de la liquidacion del periodo. Se liquida y abona por quincena (Acta Acuerdo del 28/11/89).</t>
    </r>
  </si>
  <si>
    <t xml:space="preserve">V-MEDIO OFICIAL </t>
  </si>
  <si>
    <t>VI-AYUDANTE</t>
  </si>
  <si>
    <t>VII-OPERARIO ACT. INDUSTRIAL</t>
  </si>
  <si>
    <t>ESCALA SALARIAL VIGENTE ACUERDO JUNIO 2025/ MAYO 2026</t>
  </si>
  <si>
    <t>ACTUALIZACION PARA MESES NOVIEMBRE Y DICIEMBRE 2025</t>
  </si>
  <si>
    <t>V.H.T.                  al         30/09/2025</t>
  </si>
  <si>
    <t>S.N.R.  1,60%</t>
  </si>
  <si>
    <t xml:space="preserve">          ESCALA SALARIAL VIGENTE ACUERDO JUNIO 2025/ MAYO 2026</t>
  </si>
  <si>
    <t>S.N.R.  1,35%</t>
  </si>
  <si>
    <t>S.N.R. 1,30%</t>
  </si>
  <si>
    <t>S.N.R.  0,80%</t>
  </si>
  <si>
    <t>S.N.R. 0,80%</t>
  </si>
  <si>
    <t>NOVIEMBRE
2025
1,35% + 0,80%</t>
  </si>
  <si>
    <t>DICIEMBRE
2025
 1,30% + 0,80%</t>
  </si>
  <si>
    <t>DICIEMBRE
2025
 1,30% +0,80%</t>
  </si>
  <si>
    <t>S.N.R.  1,30%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</si>
</sst>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2" xfId="0" applyBorder="1"/>
    <xf numFmtId="2" fontId="5" fillId="0" borderId="12" xfId="0" applyNumberFormat="1" applyFont="1" applyBorder="1"/>
    <xf numFmtId="2" fontId="6" fillId="0" borderId="13" xfId="0" applyNumberFormat="1" applyFont="1" applyBorder="1"/>
    <xf numFmtId="2" fontId="5" fillId="0" borderId="14" xfId="0" applyNumberFormat="1" applyFont="1" applyBorder="1"/>
    <xf numFmtId="0" fontId="0" fillId="0" borderId="0" xfId="0" applyBorder="1"/>
    <xf numFmtId="2" fontId="5" fillId="0" borderId="11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7" fillId="0" borderId="0" xfId="0" applyFont="1"/>
    <xf numFmtId="0" fontId="0" fillId="0" borderId="15" xfId="0" applyBorder="1"/>
    <xf numFmtId="0" fontId="8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" fontId="4" fillId="0" borderId="20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2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64"/>
  <sheetViews>
    <sheetView topLeftCell="A25" zoomScaleNormal="100" workbookViewId="0">
      <selection activeCell="D41" sqref="D41:D45"/>
    </sheetView>
  </sheetViews>
  <sheetFormatPr baseColWidth="10" defaultRowHeight="14.4" x14ac:dyDescent="0.3"/>
  <cols>
    <col min="1" max="1" width="1.6640625" customWidth="1"/>
    <col min="2" max="2" width="14.6640625" customWidth="1"/>
    <col min="3" max="3" width="20.6640625" customWidth="1"/>
    <col min="4" max="8" width="11.6640625" customWidth="1"/>
    <col min="9" max="9" width="14.6640625" customWidth="1"/>
  </cols>
  <sheetData>
    <row r="9" spans="2:9" ht="18" customHeight="1" x14ac:dyDescent="0.25">
      <c r="B9" s="21" t="s">
        <v>1</v>
      </c>
      <c r="C9" s="21"/>
      <c r="D9" s="21"/>
      <c r="E9" s="21"/>
      <c r="F9" s="21"/>
      <c r="G9" s="21"/>
      <c r="H9" s="21"/>
      <c r="I9" s="21"/>
    </row>
    <row r="10" spans="2:9" ht="18" customHeight="1" x14ac:dyDescent="0.25">
      <c r="B10" s="21" t="s">
        <v>51</v>
      </c>
      <c r="C10" s="21"/>
      <c r="D10" s="21"/>
      <c r="E10" s="21"/>
      <c r="F10" s="21"/>
      <c r="G10" s="21"/>
      <c r="H10" s="21"/>
      <c r="I10" s="21"/>
    </row>
    <row r="11" spans="2:9" ht="18" customHeight="1" x14ac:dyDescent="0.25">
      <c r="B11" s="21" t="s">
        <v>52</v>
      </c>
      <c r="C11" s="21"/>
      <c r="D11" s="21"/>
      <c r="E11" s="21"/>
      <c r="F11" s="21"/>
      <c r="G11" s="21"/>
      <c r="H11" s="21"/>
      <c r="I11" s="21"/>
    </row>
    <row r="12" spans="2:9" ht="8.25" customHeight="1" x14ac:dyDescent="0.25">
      <c r="B12" s="19"/>
      <c r="C12" s="17"/>
      <c r="D12" s="17"/>
      <c r="E12" s="17"/>
      <c r="F12" s="17"/>
      <c r="G12" s="17"/>
      <c r="H12" s="17"/>
      <c r="I12" s="17"/>
    </row>
    <row r="13" spans="2:9" ht="18" customHeight="1" x14ac:dyDescent="0.3">
      <c r="B13" s="21" t="s">
        <v>0</v>
      </c>
      <c r="C13" s="21"/>
      <c r="D13" s="21"/>
      <c r="E13" s="21"/>
      <c r="F13" s="21"/>
      <c r="G13" s="21"/>
      <c r="H13" s="21"/>
      <c r="I13" s="21"/>
    </row>
    <row r="14" spans="2:9" ht="9.75" customHeight="1" thickBot="1" x14ac:dyDescent="0.3">
      <c r="B14" s="2"/>
    </row>
    <row r="15" spans="2:9" ht="63.9" customHeight="1" thickBot="1" x14ac:dyDescent="0.35">
      <c r="C15" s="11" t="s">
        <v>2</v>
      </c>
      <c r="D15" s="12" t="s">
        <v>53</v>
      </c>
      <c r="E15" s="22" t="s">
        <v>60</v>
      </c>
      <c r="F15" s="23"/>
      <c r="G15" s="24" t="s">
        <v>61</v>
      </c>
      <c r="H15" s="25"/>
    </row>
    <row r="16" spans="2:9" ht="15.6" x14ac:dyDescent="0.3">
      <c r="B16" s="14"/>
      <c r="C16" s="29" t="s">
        <v>3</v>
      </c>
      <c r="D16" s="26">
        <v>6594.9</v>
      </c>
      <c r="E16" s="3" t="s">
        <v>9</v>
      </c>
      <c r="F16" s="10">
        <f>(D16)</f>
        <v>6594.9</v>
      </c>
      <c r="G16" s="3" t="s">
        <v>9</v>
      </c>
      <c r="H16" s="10">
        <f>(F20-F17)</f>
        <v>6789.4495499999994</v>
      </c>
    </row>
    <row r="17" spans="2:8" ht="15.6" x14ac:dyDescent="0.3">
      <c r="B17" s="14"/>
      <c r="C17" s="30"/>
      <c r="D17" s="27"/>
      <c r="E17" s="4" t="s">
        <v>58</v>
      </c>
      <c r="F17" s="8">
        <f>(D16*0.8)/100</f>
        <v>52.7592</v>
      </c>
      <c r="G17" s="4" t="s">
        <v>59</v>
      </c>
      <c r="H17" s="6">
        <f>(D16*0.8)/100</f>
        <v>52.7592</v>
      </c>
    </row>
    <row r="18" spans="2:8" ht="15.6" x14ac:dyDescent="0.3">
      <c r="B18" s="14"/>
      <c r="C18" s="30"/>
      <c r="D18" s="27"/>
      <c r="E18" s="4" t="s">
        <v>56</v>
      </c>
      <c r="F18" s="6">
        <f>(D16*1.35)/100</f>
        <v>89.031149999999997</v>
      </c>
      <c r="G18" s="4" t="s">
        <v>59</v>
      </c>
      <c r="H18" s="6">
        <f>(D16*0.8)/100</f>
        <v>52.7592</v>
      </c>
    </row>
    <row r="19" spans="2:8" ht="15.6" x14ac:dyDescent="0.3">
      <c r="B19" s="14"/>
      <c r="C19" s="30"/>
      <c r="D19" s="27"/>
      <c r="E19" s="4" t="s">
        <v>54</v>
      </c>
      <c r="F19" s="6">
        <f>(D16*1.6)/100</f>
        <v>105.5184</v>
      </c>
      <c r="G19" s="4" t="s">
        <v>57</v>
      </c>
      <c r="H19" s="6">
        <f>(H16*1.3)/100</f>
        <v>88.262844150000006</v>
      </c>
    </row>
    <row r="20" spans="2:8" ht="16.2" thickBot="1" x14ac:dyDescent="0.35">
      <c r="B20" s="14"/>
      <c r="C20" s="31"/>
      <c r="D20" s="28"/>
      <c r="E20" s="5" t="s">
        <v>10</v>
      </c>
      <c r="F20" s="7">
        <f>SUM(F16+F17+F18+F19)</f>
        <v>6842.2087499999998</v>
      </c>
      <c r="G20" s="5" t="s">
        <v>10</v>
      </c>
      <c r="H20" s="7">
        <f>SUM(H16+H17+H18+H19)</f>
        <v>6983.2307941500003</v>
      </c>
    </row>
    <row r="21" spans="2:8" ht="15.75" customHeight="1" x14ac:dyDescent="0.3">
      <c r="B21" s="14"/>
      <c r="C21" s="32" t="s">
        <v>4</v>
      </c>
      <c r="D21" s="26">
        <v>5958.49</v>
      </c>
      <c r="E21" s="3" t="s">
        <v>9</v>
      </c>
      <c r="F21" s="10">
        <f>(D21)</f>
        <v>5958.49</v>
      </c>
      <c r="G21" s="3" t="s">
        <v>9</v>
      </c>
      <c r="H21" s="10">
        <f>(F25-F22)</f>
        <v>6134.2654549999997</v>
      </c>
    </row>
    <row r="22" spans="2:8" ht="15.75" customHeight="1" x14ac:dyDescent="0.3">
      <c r="B22" s="14"/>
      <c r="C22" s="33"/>
      <c r="D22" s="27"/>
      <c r="E22" s="4" t="s">
        <v>58</v>
      </c>
      <c r="F22" s="8">
        <f>(D21*0.8)/100</f>
        <v>47.667920000000002</v>
      </c>
      <c r="G22" s="4" t="s">
        <v>59</v>
      </c>
      <c r="H22" s="6">
        <f>(D21*0.8)/100</f>
        <v>47.667920000000002</v>
      </c>
    </row>
    <row r="23" spans="2:8" ht="15.6" x14ac:dyDescent="0.3">
      <c r="B23" s="14"/>
      <c r="C23" s="33"/>
      <c r="D23" s="27"/>
      <c r="E23" s="4" t="s">
        <v>56</v>
      </c>
      <c r="F23" s="6">
        <f>(D21*1.35)/100</f>
        <v>80.439615000000003</v>
      </c>
      <c r="G23" s="4" t="s">
        <v>59</v>
      </c>
      <c r="H23" s="6">
        <f>(D21*0.8)/100</f>
        <v>47.667920000000002</v>
      </c>
    </row>
    <row r="24" spans="2:8" ht="15.6" x14ac:dyDescent="0.3">
      <c r="B24" s="14"/>
      <c r="C24" s="33"/>
      <c r="D24" s="27"/>
      <c r="E24" s="4" t="s">
        <v>54</v>
      </c>
      <c r="F24" s="6">
        <f>(D21*1.6)/100</f>
        <v>95.335840000000005</v>
      </c>
      <c r="G24" s="4" t="s">
        <v>57</v>
      </c>
      <c r="H24" s="6">
        <f>(H21*1.3)/100</f>
        <v>79.745450915000006</v>
      </c>
    </row>
    <row r="25" spans="2:8" ht="16.2" thickBot="1" x14ac:dyDescent="0.35">
      <c r="B25" s="14"/>
      <c r="C25" s="34"/>
      <c r="D25" s="28"/>
      <c r="E25" s="5" t="s">
        <v>10</v>
      </c>
      <c r="F25" s="7">
        <f>SUM(F21+F22+F23+F24)</f>
        <v>6181.9333749999996</v>
      </c>
      <c r="G25" s="5" t="s">
        <v>10</v>
      </c>
      <c r="H25" s="7">
        <f>SUM(H21+H22+H23+H24)</f>
        <v>6309.3467459149997</v>
      </c>
    </row>
    <row r="26" spans="2:8" ht="15.6" x14ac:dyDescent="0.3">
      <c r="B26" s="14"/>
      <c r="C26" s="29" t="s">
        <v>5</v>
      </c>
      <c r="D26" s="26">
        <v>5540.38</v>
      </c>
      <c r="E26" s="3" t="s">
        <v>9</v>
      </c>
      <c r="F26" s="10">
        <f>(D26)</f>
        <v>5540.38</v>
      </c>
      <c r="G26" s="3" t="s">
        <v>9</v>
      </c>
      <c r="H26" s="10">
        <f>(F30-F27)</f>
        <v>5703.821210000001</v>
      </c>
    </row>
    <row r="27" spans="2:8" ht="15.6" x14ac:dyDescent="0.3">
      <c r="B27" s="14"/>
      <c r="C27" s="30"/>
      <c r="D27" s="27"/>
      <c r="E27" s="4" t="s">
        <v>58</v>
      </c>
      <c r="F27" s="8">
        <f>(D26*0.8)/100</f>
        <v>44.323039999999999</v>
      </c>
      <c r="G27" s="4" t="s">
        <v>59</v>
      </c>
      <c r="H27" s="6">
        <f>(D26*0.8)/100</f>
        <v>44.323039999999999</v>
      </c>
    </row>
    <row r="28" spans="2:8" ht="15.6" x14ac:dyDescent="0.3">
      <c r="B28" s="14"/>
      <c r="C28" s="30"/>
      <c r="D28" s="27"/>
      <c r="E28" s="4" t="s">
        <v>56</v>
      </c>
      <c r="F28" s="6">
        <f>(D26*1.35)/100</f>
        <v>74.795130000000015</v>
      </c>
      <c r="G28" s="4" t="s">
        <v>59</v>
      </c>
      <c r="H28" s="6">
        <f>(D26*0.8)/100</f>
        <v>44.323039999999999</v>
      </c>
    </row>
    <row r="29" spans="2:8" ht="15.6" x14ac:dyDescent="0.3">
      <c r="B29" s="14"/>
      <c r="C29" s="30"/>
      <c r="D29" s="27"/>
      <c r="E29" s="4" t="s">
        <v>54</v>
      </c>
      <c r="F29" s="6">
        <f>(D26*1.6)/100</f>
        <v>88.646079999999998</v>
      </c>
      <c r="G29" s="4" t="s">
        <v>57</v>
      </c>
      <c r="H29" s="6">
        <f>(H26*1.3)/100</f>
        <v>74.149675730000013</v>
      </c>
    </row>
    <row r="30" spans="2:8" ht="16.2" thickBot="1" x14ac:dyDescent="0.35">
      <c r="B30" s="14"/>
      <c r="C30" s="31"/>
      <c r="D30" s="28"/>
      <c r="E30" s="5" t="s">
        <v>10</v>
      </c>
      <c r="F30" s="7">
        <f>SUM(F26+F27+F28+F29)</f>
        <v>5748.1442500000012</v>
      </c>
      <c r="G30" s="5" t="s">
        <v>10</v>
      </c>
      <c r="H30" s="7">
        <f>SUM(H26+H27+H28+H29)</f>
        <v>5866.6169657300015</v>
      </c>
    </row>
    <row r="31" spans="2:8" ht="15.6" x14ac:dyDescent="0.3">
      <c r="B31" s="14"/>
      <c r="C31" s="29" t="s">
        <v>6</v>
      </c>
      <c r="D31" s="26">
        <v>5063.76</v>
      </c>
      <c r="E31" s="3" t="s">
        <v>9</v>
      </c>
      <c r="F31" s="10">
        <f>(D31)</f>
        <v>5063.76</v>
      </c>
      <c r="G31" s="3" t="s">
        <v>9</v>
      </c>
      <c r="H31" s="10">
        <f>(F35-F32)</f>
        <v>5213.1409199999998</v>
      </c>
    </row>
    <row r="32" spans="2:8" ht="15.6" x14ac:dyDescent="0.3">
      <c r="B32" s="14"/>
      <c r="C32" s="30"/>
      <c r="D32" s="27"/>
      <c r="E32" s="4" t="s">
        <v>58</v>
      </c>
      <c r="F32" s="8">
        <f>(D31*0.8)/100</f>
        <v>40.510080000000002</v>
      </c>
      <c r="G32" s="4" t="s">
        <v>59</v>
      </c>
      <c r="H32" s="6">
        <f>(D31*0.8)/100</f>
        <v>40.510080000000002</v>
      </c>
    </row>
    <row r="33" spans="2:13" ht="15.6" x14ac:dyDescent="0.3">
      <c r="B33" s="14"/>
      <c r="C33" s="30"/>
      <c r="D33" s="27"/>
      <c r="E33" s="4" t="s">
        <v>56</v>
      </c>
      <c r="F33" s="6">
        <f>(D31*1.35)/100</f>
        <v>68.360760000000013</v>
      </c>
      <c r="G33" s="4" t="s">
        <v>59</v>
      </c>
      <c r="H33" s="6">
        <f>(D31*0.8)/100</f>
        <v>40.510080000000002</v>
      </c>
    </row>
    <row r="34" spans="2:13" ht="15.6" x14ac:dyDescent="0.3">
      <c r="B34" s="14"/>
      <c r="C34" s="30"/>
      <c r="D34" s="27"/>
      <c r="E34" s="4" t="s">
        <v>54</v>
      </c>
      <c r="F34" s="6">
        <f>(D31*1.6)/100</f>
        <v>81.020160000000004</v>
      </c>
      <c r="G34" s="4" t="s">
        <v>57</v>
      </c>
      <c r="H34" s="6">
        <f>(H31*1.3)/100</f>
        <v>67.770831959999995</v>
      </c>
    </row>
    <row r="35" spans="2:13" ht="16.2" thickBot="1" x14ac:dyDescent="0.35">
      <c r="B35" s="14"/>
      <c r="C35" s="31"/>
      <c r="D35" s="28"/>
      <c r="E35" s="5" t="s">
        <v>10</v>
      </c>
      <c r="F35" s="7">
        <f>SUM(F31+F32+F33+F34)</f>
        <v>5253.6509999999998</v>
      </c>
      <c r="G35" s="5" t="s">
        <v>10</v>
      </c>
      <c r="H35" s="7">
        <f>SUM(H31+H32+H33+H34)</f>
        <v>5361.9319119599995</v>
      </c>
    </row>
    <row r="36" spans="2:13" ht="15.6" x14ac:dyDescent="0.3">
      <c r="B36" s="14"/>
      <c r="C36" s="29" t="s">
        <v>7</v>
      </c>
      <c r="D36" s="26">
        <v>4869.97</v>
      </c>
      <c r="E36" s="3" t="s">
        <v>9</v>
      </c>
      <c r="F36" s="10">
        <f>(D36)</f>
        <v>4869.97</v>
      </c>
      <c r="G36" s="3" t="s">
        <v>9</v>
      </c>
      <c r="H36" s="10">
        <f>(F40-F37)</f>
        <v>5013.6341150000007</v>
      </c>
    </row>
    <row r="37" spans="2:13" ht="15.6" x14ac:dyDescent="0.3">
      <c r="B37" s="14"/>
      <c r="C37" s="30"/>
      <c r="D37" s="27"/>
      <c r="E37" s="4" t="s">
        <v>58</v>
      </c>
      <c r="F37" s="8">
        <f>(D36*0.8)/100</f>
        <v>38.959760000000003</v>
      </c>
      <c r="G37" s="4" t="s">
        <v>59</v>
      </c>
      <c r="H37" s="6">
        <f>(D36*0.8)/100</f>
        <v>38.959760000000003</v>
      </c>
    </row>
    <row r="38" spans="2:13" ht="15.6" x14ac:dyDescent="0.3">
      <c r="B38" s="14"/>
      <c r="C38" s="30"/>
      <c r="D38" s="27"/>
      <c r="E38" s="4" t="s">
        <v>56</v>
      </c>
      <c r="F38" s="6">
        <f>(D36*1.35)/100</f>
        <v>65.744595000000004</v>
      </c>
      <c r="G38" s="4" t="s">
        <v>59</v>
      </c>
      <c r="H38" s="6">
        <f>(D36*0.8)/100</f>
        <v>38.959760000000003</v>
      </c>
    </row>
    <row r="39" spans="2:13" ht="15.6" x14ac:dyDescent="0.3">
      <c r="B39" s="14"/>
      <c r="C39" s="30"/>
      <c r="D39" s="27"/>
      <c r="E39" s="4" t="s">
        <v>54</v>
      </c>
      <c r="F39" s="6">
        <f>(D36*1.6)/100</f>
        <v>77.919520000000006</v>
      </c>
      <c r="G39" s="4" t="s">
        <v>57</v>
      </c>
      <c r="H39" s="6">
        <f>(H36*1.3)/100</f>
        <v>65.177243495000013</v>
      </c>
    </row>
    <row r="40" spans="2:13" ht="16.2" thickBot="1" x14ac:dyDescent="0.35">
      <c r="B40" s="14"/>
      <c r="C40" s="31"/>
      <c r="D40" s="28"/>
      <c r="E40" s="5" t="s">
        <v>10</v>
      </c>
      <c r="F40" s="7">
        <f>SUM(F36+F37+F38+F39)</f>
        <v>5052.5938750000005</v>
      </c>
      <c r="G40" s="5" t="s">
        <v>10</v>
      </c>
      <c r="H40" s="7">
        <f>SUM(H36+H37+H38+H39)</f>
        <v>5156.7308784950001</v>
      </c>
    </row>
    <row r="41" spans="2:13" ht="15.75" customHeight="1" x14ac:dyDescent="0.3">
      <c r="B41" s="14"/>
      <c r="C41" s="32" t="s">
        <v>8</v>
      </c>
      <c r="D41" s="26">
        <v>4802.8599999999997</v>
      </c>
      <c r="E41" s="3" t="s">
        <v>9</v>
      </c>
      <c r="F41" s="10">
        <f>(D41)</f>
        <v>4802.8599999999997</v>
      </c>
      <c r="G41" s="3" t="s">
        <v>9</v>
      </c>
      <c r="H41" s="10">
        <f>(F45-F42)</f>
        <v>4944.5443699999996</v>
      </c>
    </row>
    <row r="42" spans="2:13" ht="15.75" customHeight="1" x14ac:dyDescent="0.3">
      <c r="B42" s="14"/>
      <c r="C42" s="33"/>
      <c r="D42" s="27"/>
      <c r="E42" s="4" t="s">
        <v>58</v>
      </c>
      <c r="F42" s="8">
        <f>(D41*0.8)/100</f>
        <v>38.422879999999999</v>
      </c>
      <c r="G42" s="4" t="s">
        <v>59</v>
      </c>
      <c r="H42" s="6">
        <f>(D41*0.8)/100</f>
        <v>38.422879999999999</v>
      </c>
    </row>
    <row r="43" spans="2:13" ht="15.6" x14ac:dyDescent="0.3">
      <c r="B43" s="14"/>
      <c r="C43" s="33"/>
      <c r="D43" s="27"/>
      <c r="E43" s="4" t="s">
        <v>56</v>
      </c>
      <c r="F43" s="6">
        <f>(D41*1.35)/100</f>
        <v>64.838610000000003</v>
      </c>
      <c r="G43" s="4" t="s">
        <v>59</v>
      </c>
      <c r="H43" s="6">
        <f>(D41*0.8)/100</f>
        <v>38.422879999999999</v>
      </c>
    </row>
    <row r="44" spans="2:13" ht="15.6" x14ac:dyDescent="0.3">
      <c r="B44" s="14"/>
      <c r="C44" s="33"/>
      <c r="D44" s="27"/>
      <c r="E44" s="4" t="s">
        <v>54</v>
      </c>
      <c r="F44" s="6">
        <f>(D41*1.6)/100</f>
        <v>76.845759999999999</v>
      </c>
      <c r="G44" s="4" t="s">
        <v>57</v>
      </c>
      <c r="H44" s="6">
        <f>(H41*1.3)/100</f>
        <v>64.279076809999992</v>
      </c>
    </row>
    <row r="45" spans="2:13" ht="16.2" thickBot="1" x14ac:dyDescent="0.35">
      <c r="B45" s="14"/>
      <c r="C45" s="34"/>
      <c r="D45" s="28"/>
      <c r="E45" s="5" t="s">
        <v>10</v>
      </c>
      <c r="F45" s="7">
        <f>SUM(F41+F42+F43+F44)</f>
        <v>4982.9672499999997</v>
      </c>
      <c r="G45" s="5" t="s">
        <v>10</v>
      </c>
      <c r="H45" s="7">
        <f>SUM(H41+H42+H43+H44)</f>
        <v>5085.6692068100001</v>
      </c>
    </row>
    <row r="47" spans="2:13" x14ac:dyDescent="0.3">
      <c r="B47" s="13" t="s">
        <v>30</v>
      </c>
      <c r="M47" s="9"/>
    </row>
    <row r="48" spans="2:13" ht="9" customHeight="1" x14ac:dyDescent="0.3">
      <c r="B48" s="13"/>
    </row>
    <row r="49" spans="2:14" x14ac:dyDescent="0.3">
      <c r="B49" t="s">
        <v>34</v>
      </c>
    </row>
    <row r="50" spans="2:14" x14ac:dyDescent="0.3">
      <c r="B50" t="s">
        <v>31</v>
      </c>
    </row>
    <row r="51" spans="2:14" ht="9" customHeight="1" x14ac:dyDescent="0.3"/>
    <row r="52" spans="2:14" x14ac:dyDescent="0.3">
      <c r="B52" t="s">
        <v>35</v>
      </c>
    </row>
    <row r="53" spans="2:14" ht="9.75" customHeight="1" x14ac:dyDescent="0.3"/>
    <row r="54" spans="2:14" x14ac:dyDescent="0.3">
      <c r="B54" t="s">
        <v>38</v>
      </c>
    </row>
    <row r="55" spans="2:14" x14ac:dyDescent="0.3">
      <c r="B55" t="s">
        <v>32</v>
      </c>
    </row>
    <row r="56" spans="2:14" ht="11.25" customHeight="1" x14ac:dyDescent="0.3"/>
    <row r="57" spans="2:14" x14ac:dyDescent="0.3">
      <c r="B57" t="s">
        <v>36</v>
      </c>
    </row>
    <row r="58" spans="2:14" ht="10.5" customHeight="1" x14ac:dyDescent="0.3"/>
    <row r="59" spans="2:14" x14ac:dyDescent="0.3">
      <c r="B59" t="s">
        <v>37</v>
      </c>
      <c r="L59" s="9"/>
    </row>
    <row r="60" spans="2:14" x14ac:dyDescent="0.3">
      <c r="B60" t="s">
        <v>33</v>
      </c>
      <c r="L60" s="9"/>
    </row>
    <row r="64" spans="2:14" x14ac:dyDescent="0.3">
      <c r="N64" s="9"/>
    </row>
  </sheetData>
  <mergeCells count="18">
    <mergeCell ref="D41:D45"/>
    <mergeCell ref="C16:C20"/>
    <mergeCell ref="C21:C25"/>
    <mergeCell ref="C26:C30"/>
    <mergeCell ref="C31:C35"/>
    <mergeCell ref="C36:C40"/>
    <mergeCell ref="C41:C45"/>
    <mergeCell ref="D16:D20"/>
    <mergeCell ref="D21:D25"/>
    <mergeCell ref="D26:D30"/>
    <mergeCell ref="D31:D35"/>
    <mergeCell ref="D36:D40"/>
    <mergeCell ref="B9:I9"/>
    <mergeCell ref="B10:I10"/>
    <mergeCell ref="B13:I13"/>
    <mergeCell ref="E15:F15"/>
    <mergeCell ref="G15:H15"/>
    <mergeCell ref="B11:I11"/>
  </mergeCells>
  <pageMargins left="0.82677165354330717" right="0.23622047244094491" top="0.74803149606299213" bottom="0.74803149606299213" header="0.31496062992125984" footer="0.31496062992125984"/>
  <pageSetup paperSize="5" scale="82" fitToHeight="0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69"/>
  <sheetViews>
    <sheetView topLeftCell="A31" workbookViewId="0"/>
  </sheetViews>
  <sheetFormatPr baseColWidth="10" defaultRowHeight="14.4" x14ac:dyDescent="0.3"/>
  <cols>
    <col min="1" max="1" width="2.109375" customWidth="1"/>
    <col min="2" max="2" width="13.6640625" customWidth="1"/>
    <col min="3" max="3" width="20.6640625" customWidth="1"/>
    <col min="4" max="4" width="10.6640625" customWidth="1"/>
    <col min="5" max="5" width="11.6640625" customWidth="1"/>
    <col min="6" max="6" width="10.6640625" customWidth="1"/>
    <col min="7" max="7" width="11.6640625" customWidth="1"/>
    <col min="10" max="10" width="5.6640625" customWidth="1"/>
  </cols>
  <sheetData>
    <row r="9" spans="2:10" ht="18" x14ac:dyDescent="0.25">
      <c r="B9" s="21" t="s">
        <v>1</v>
      </c>
      <c r="C9" s="21"/>
      <c r="D9" s="21"/>
      <c r="E9" s="21"/>
      <c r="F9" s="21"/>
      <c r="G9" s="21"/>
      <c r="H9" s="21"/>
      <c r="I9" s="21"/>
      <c r="J9" s="21"/>
    </row>
    <row r="10" spans="2:10" ht="18" x14ac:dyDescent="0.25">
      <c r="B10" s="21" t="s">
        <v>51</v>
      </c>
      <c r="C10" s="21"/>
      <c r="D10" s="21"/>
      <c r="E10" s="21"/>
      <c r="F10" s="21"/>
      <c r="G10" s="21"/>
      <c r="H10" s="21"/>
      <c r="I10" s="21"/>
      <c r="J10" s="21"/>
    </row>
    <row r="11" spans="2:10" ht="18" x14ac:dyDescent="0.25">
      <c r="B11" s="21" t="s">
        <v>52</v>
      </c>
      <c r="C11" s="21"/>
      <c r="D11" s="21"/>
      <c r="E11" s="21"/>
      <c r="F11" s="21"/>
      <c r="G11" s="21"/>
      <c r="H11" s="21"/>
      <c r="I11" s="21"/>
      <c r="J11" s="21"/>
    </row>
    <row r="12" spans="2:10" ht="8.25" customHeight="1" x14ac:dyDescent="0.25">
      <c r="C12" s="20"/>
      <c r="D12" s="20"/>
      <c r="E12" s="20"/>
      <c r="F12" s="20"/>
      <c r="G12" s="20"/>
      <c r="H12" s="20"/>
    </row>
    <row r="13" spans="2:10" ht="18" x14ac:dyDescent="0.25">
      <c r="B13" s="21" t="s">
        <v>44</v>
      </c>
      <c r="C13" s="21"/>
      <c r="D13" s="21"/>
      <c r="E13" s="21"/>
      <c r="F13" s="21"/>
      <c r="G13" s="21"/>
      <c r="H13" s="21"/>
      <c r="I13" s="21"/>
    </row>
    <row r="14" spans="2:10" ht="9.75" customHeight="1" thickBot="1" x14ac:dyDescent="0.3">
      <c r="C14" s="2"/>
    </row>
    <row r="15" spans="2:10" ht="63.9" customHeight="1" thickBot="1" x14ac:dyDescent="0.35">
      <c r="C15" s="11" t="s">
        <v>2</v>
      </c>
      <c r="D15" s="18" t="s">
        <v>53</v>
      </c>
      <c r="E15" s="22" t="s">
        <v>60</v>
      </c>
      <c r="F15" s="23"/>
      <c r="G15" s="24" t="s">
        <v>61</v>
      </c>
      <c r="H15" s="25"/>
    </row>
    <row r="16" spans="2:10" ht="15.6" x14ac:dyDescent="0.3">
      <c r="B16" s="14"/>
      <c r="C16" s="29" t="s">
        <v>3</v>
      </c>
      <c r="D16" s="26">
        <v>6042.45</v>
      </c>
      <c r="E16" s="3" t="s">
        <v>9</v>
      </c>
      <c r="F16" s="10">
        <f>(D16)</f>
        <v>6042.45</v>
      </c>
      <c r="G16" s="3" t="s">
        <v>9</v>
      </c>
      <c r="H16" s="10">
        <f>(F20-F17)</f>
        <v>6220.7022749999996</v>
      </c>
    </row>
    <row r="17" spans="2:8" ht="15.6" x14ac:dyDescent="0.3">
      <c r="B17" s="14"/>
      <c r="C17" s="30"/>
      <c r="D17" s="27"/>
      <c r="E17" s="4" t="s">
        <v>58</v>
      </c>
      <c r="F17" s="8">
        <f>(D16*0.8)/100</f>
        <v>48.339599999999997</v>
      </c>
      <c r="G17" s="4" t="s">
        <v>58</v>
      </c>
      <c r="H17" s="6">
        <f>(D16*0.8)/100</f>
        <v>48.339599999999997</v>
      </c>
    </row>
    <row r="18" spans="2:8" ht="15.6" x14ac:dyDescent="0.3">
      <c r="B18" s="14"/>
      <c r="C18" s="30"/>
      <c r="D18" s="27"/>
      <c r="E18" s="4" t="s">
        <v>56</v>
      </c>
      <c r="F18" s="6">
        <f>(D16*1.35)/100</f>
        <v>81.573075000000003</v>
      </c>
      <c r="G18" s="4" t="s">
        <v>58</v>
      </c>
      <c r="H18" s="6">
        <f>(D16*0.8)/100</f>
        <v>48.339599999999997</v>
      </c>
    </row>
    <row r="19" spans="2:8" ht="15.6" x14ac:dyDescent="0.3">
      <c r="B19" s="14"/>
      <c r="C19" s="30"/>
      <c r="D19" s="27"/>
      <c r="E19" s="4" t="s">
        <v>54</v>
      </c>
      <c r="F19" s="6">
        <f>(D16*1.6)/100</f>
        <v>96.679199999999994</v>
      </c>
      <c r="G19" s="4" t="s">
        <v>63</v>
      </c>
      <c r="H19" s="6">
        <f>(H16*1.3)/100</f>
        <v>80.869129575000002</v>
      </c>
    </row>
    <row r="20" spans="2:8" ht="16.2" thickBot="1" x14ac:dyDescent="0.35">
      <c r="B20" s="14"/>
      <c r="C20" s="31"/>
      <c r="D20" s="28"/>
      <c r="E20" s="5" t="s">
        <v>10</v>
      </c>
      <c r="F20" s="7">
        <f>SUM(F16+F17+F18+F19)</f>
        <v>6269.0418749999999</v>
      </c>
      <c r="G20" s="5" t="s">
        <v>10</v>
      </c>
      <c r="H20" s="7">
        <f>SUM(H16+H17+H18+H19)</f>
        <v>6398.2506045750006</v>
      </c>
    </row>
    <row r="21" spans="2:8" ht="15.6" x14ac:dyDescent="0.3">
      <c r="B21" s="14"/>
      <c r="C21" s="32" t="s">
        <v>4</v>
      </c>
      <c r="D21" s="26">
        <v>5476.49</v>
      </c>
      <c r="E21" s="3" t="s">
        <v>9</v>
      </c>
      <c r="F21" s="10">
        <f>(D21)</f>
        <v>5476.49</v>
      </c>
      <c r="G21" s="3" t="s">
        <v>9</v>
      </c>
      <c r="H21" s="10">
        <f>(F25-F22)</f>
        <v>5638.0464549999997</v>
      </c>
    </row>
    <row r="22" spans="2:8" ht="15.6" x14ac:dyDescent="0.3">
      <c r="B22" s="14"/>
      <c r="C22" s="33"/>
      <c r="D22" s="27"/>
      <c r="E22" s="4" t="s">
        <v>58</v>
      </c>
      <c r="F22" s="8">
        <f>(D21*0.8)/100</f>
        <v>43.811920000000001</v>
      </c>
      <c r="G22" s="4" t="s">
        <v>58</v>
      </c>
      <c r="H22" s="6">
        <f>(D21*0.8)/100</f>
        <v>43.811920000000001</v>
      </c>
    </row>
    <row r="23" spans="2:8" ht="15.6" x14ac:dyDescent="0.3">
      <c r="B23" s="14"/>
      <c r="C23" s="33"/>
      <c r="D23" s="27"/>
      <c r="E23" s="4" t="s">
        <v>56</v>
      </c>
      <c r="F23" s="6">
        <f>(D21*1.35)/100</f>
        <v>73.932614999999998</v>
      </c>
      <c r="G23" s="4" t="s">
        <v>58</v>
      </c>
      <c r="H23" s="6">
        <f>(D21*0.8)/100</f>
        <v>43.811920000000001</v>
      </c>
    </row>
    <row r="24" spans="2:8" ht="15.6" x14ac:dyDescent="0.3">
      <c r="B24" s="14"/>
      <c r="C24" s="33"/>
      <c r="D24" s="27"/>
      <c r="E24" s="4" t="s">
        <v>54</v>
      </c>
      <c r="F24" s="6">
        <f>(D21*1.6)/100</f>
        <v>87.623840000000001</v>
      </c>
      <c r="G24" s="4" t="s">
        <v>63</v>
      </c>
      <c r="H24" s="6">
        <f>(H21*1.3)/100</f>
        <v>73.294603914999996</v>
      </c>
    </row>
    <row r="25" spans="2:8" ht="16.2" thickBot="1" x14ac:dyDescent="0.35">
      <c r="B25" s="14"/>
      <c r="C25" s="34"/>
      <c r="D25" s="28"/>
      <c r="E25" s="5" t="s">
        <v>10</v>
      </c>
      <c r="F25" s="7">
        <f>SUM(F21+F22+F23+F24)</f>
        <v>5681.8583749999998</v>
      </c>
      <c r="G25" s="5" t="s">
        <v>10</v>
      </c>
      <c r="H25" s="7">
        <f>SUM(H21+H22+H23+H24)</f>
        <v>5798.964898915</v>
      </c>
    </row>
    <row r="26" spans="2:8" ht="15.6" x14ac:dyDescent="0.3">
      <c r="B26" s="14"/>
      <c r="C26" s="29" t="s">
        <v>5</v>
      </c>
      <c r="D26" s="26">
        <v>5124.67</v>
      </c>
      <c r="E26" s="3" t="s">
        <v>9</v>
      </c>
      <c r="F26" s="10">
        <f>(D26)</f>
        <v>5124.67</v>
      </c>
      <c r="G26" s="3" t="s">
        <v>9</v>
      </c>
      <c r="H26" s="10">
        <f>(F30-F27)</f>
        <v>5275.8477649999995</v>
      </c>
    </row>
    <row r="27" spans="2:8" ht="15.6" x14ac:dyDescent="0.3">
      <c r="B27" s="14"/>
      <c r="C27" s="30"/>
      <c r="D27" s="27"/>
      <c r="E27" s="4" t="s">
        <v>58</v>
      </c>
      <c r="F27" s="8">
        <f>(D26*0.8)/100</f>
        <v>40.99736</v>
      </c>
      <c r="G27" s="4" t="s">
        <v>58</v>
      </c>
      <c r="H27" s="6">
        <f>(D26*0.8)/100</f>
        <v>40.99736</v>
      </c>
    </row>
    <row r="28" spans="2:8" ht="15.6" x14ac:dyDescent="0.3">
      <c r="B28" s="14"/>
      <c r="C28" s="30"/>
      <c r="D28" s="27"/>
      <c r="E28" s="4" t="s">
        <v>56</v>
      </c>
      <c r="F28" s="6">
        <f>(D26*1.35)/100</f>
        <v>69.183045000000007</v>
      </c>
      <c r="G28" s="4" t="s">
        <v>58</v>
      </c>
      <c r="H28" s="6">
        <f>(D26*0.8)/100</f>
        <v>40.99736</v>
      </c>
    </row>
    <row r="29" spans="2:8" ht="15.6" x14ac:dyDescent="0.3">
      <c r="B29" s="14"/>
      <c r="C29" s="30"/>
      <c r="D29" s="27"/>
      <c r="E29" s="4" t="s">
        <v>54</v>
      </c>
      <c r="F29" s="6">
        <f>(D26*1.6)/100</f>
        <v>81.994720000000001</v>
      </c>
      <c r="G29" s="4" t="s">
        <v>63</v>
      </c>
      <c r="H29" s="6">
        <f>(H26*1.3)/100</f>
        <v>68.586020945000001</v>
      </c>
    </row>
    <row r="30" spans="2:8" ht="16.2" thickBot="1" x14ac:dyDescent="0.35">
      <c r="B30" s="14"/>
      <c r="C30" s="31"/>
      <c r="D30" s="28"/>
      <c r="E30" s="5" t="s">
        <v>10</v>
      </c>
      <c r="F30" s="7">
        <f>SUM(F26+F27+F28+F29)</f>
        <v>5316.8451249999998</v>
      </c>
      <c r="G30" s="5" t="s">
        <v>10</v>
      </c>
      <c r="H30" s="7">
        <f>SUM(H26+H27+H28+H29)</f>
        <v>5426.4285059450003</v>
      </c>
    </row>
    <row r="31" spans="2:8" ht="15.6" x14ac:dyDescent="0.3">
      <c r="B31" s="14"/>
      <c r="C31" s="29" t="s">
        <v>45</v>
      </c>
      <c r="D31" s="26">
        <v>4952.5600000000004</v>
      </c>
      <c r="E31" s="3" t="s">
        <v>9</v>
      </c>
      <c r="F31" s="10">
        <f>(D31)</f>
        <v>4952.5600000000004</v>
      </c>
      <c r="G31" s="3" t="s">
        <v>9</v>
      </c>
      <c r="H31" s="10">
        <f>(F35-F32)</f>
        <v>5098.6605200000004</v>
      </c>
    </row>
    <row r="32" spans="2:8" ht="15.6" x14ac:dyDescent="0.3">
      <c r="B32" s="14"/>
      <c r="C32" s="30"/>
      <c r="D32" s="27"/>
      <c r="E32" s="4" t="s">
        <v>58</v>
      </c>
      <c r="F32" s="8">
        <f>(D31*0.8)/100</f>
        <v>39.620480000000008</v>
      </c>
      <c r="G32" s="4" t="s">
        <v>58</v>
      </c>
      <c r="H32" s="6">
        <f>(D31*0.8)/100</f>
        <v>39.620480000000008</v>
      </c>
    </row>
    <row r="33" spans="2:8" ht="15.6" x14ac:dyDescent="0.3">
      <c r="B33" s="14"/>
      <c r="C33" s="30"/>
      <c r="D33" s="27"/>
      <c r="E33" s="4" t="s">
        <v>56</v>
      </c>
      <c r="F33" s="6">
        <f>(D31*1.35)/100</f>
        <v>66.859560000000016</v>
      </c>
      <c r="G33" s="4" t="s">
        <v>58</v>
      </c>
      <c r="H33" s="6">
        <f>(D31*0.8)/100</f>
        <v>39.620480000000008</v>
      </c>
    </row>
    <row r="34" spans="2:8" ht="15.6" x14ac:dyDescent="0.3">
      <c r="B34" s="14"/>
      <c r="C34" s="30"/>
      <c r="D34" s="27"/>
      <c r="E34" s="4" t="s">
        <v>54</v>
      </c>
      <c r="F34" s="6">
        <f>(D31*1.6)/100</f>
        <v>79.240960000000015</v>
      </c>
      <c r="G34" s="4" t="s">
        <v>63</v>
      </c>
      <c r="H34" s="6">
        <f>(H31*1.3)/100</f>
        <v>66.282586760000001</v>
      </c>
    </row>
    <row r="35" spans="2:8" ht="16.2" thickBot="1" x14ac:dyDescent="0.35">
      <c r="B35" s="14"/>
      <c r="C35" s="31"/>
      <c r="D35" s="28"/>
      <c r="E35" s="5" t="s">
        <v>10</v>
      </c>
      <c r="F35" s="7">
        <f>SUM(F31+F32+F33+F34)</f>
        <v>5138.2809999999999</v>
      </c>
      <c r="G35" s="5" t="s">
        <v>10</v>
      </c>
      <c r="H35" s="7">
        <f>SUM(H31+H32+H33+H34)</f>
        <v>5244.18406676</v>
      </c>
    </row>
    <row r="36" spans="2:8" ht="15.6" x14ac:dyDescent="0.3">
      <c r="B36" s="14"/>
      <c r="C36" s="29" t="s">
        <v>48</v>
      </c>
      <c r="D36" s="26">
        <v>4597.4399999999996</v>
      </c>
      <c r="E36" s="3" t="s">
        <v>9</v>
      </c>
      <c r="F36" s="10">
        <f>(D36)</f>
        <v>4597.4399999999996</v>
      </c>
      <c r="G36" s="3" t="s">
        <v>9</v>
      </c>
      <c r="H36" s="10">
        <f>(F40-F37)</f>
        <v>4733.06448</v>
      </c>
    </row>
    <row r="37" spans="2:8" ht="15.6" x14ac:dyDescent="0.3">
      <c r="B37" s="14"/>
      <c r="C37" s="30"/>
      <c r="D37" s="27"/>
      <c r="E37" s="4" t="s">
        <v>58</v>
      </c>
      <c r="F37" s="8">
        <f>(D36*0.8)/100</f>
        <v>36.779519999999998</v>
      </c>
      <c r="G37" s="4" t="s">
        <v>58</v>
      </c>
      <c r="H37" s="6">
        <f>(D36*0.8)/100</f>
        <v>36.779519999999998</v>
      </c>
    </row>
    <row r="38" spans="2:8" ht="15.6" x14ac:dyDescent="0.3">
      <c r="B38" s="14"/>
      <c r="C38" s="30"/>
      <c r="D38" s="27"/>
      <c r="E38" s="4" t="s">
        <v>56</v>
      </c>
      <c r="F38" s="6">
        <f>(D36*1.35)/100</f>
        <v>62.065439999999995</v>
      </c>
      <c r="G38" s="4" t="s">
        <v>58</v>
      </c>
      <c r="H38" s="6">
        <f>(D36*0.8)/100</f>
        <v>36.779519999999998</v>
      </c>
    </row>
    <row r="39" spans="2:8" ht="15.6" x14ac:dyDescent="0.3">
      <c r="B39" s="14"/>
      <c r="C39" s="30"/>
      <c r="D39" s="27"/>
      <c r="E39" s="4" t="s">
        <v>54</v>
      </c>
      <c r="F39" s="6">
        <f>(D36*1.6)/100</f>
        <v>73.559039999999996</v>
      </c>
      <c r="G39" s="4" t="s">
        <v>63</v>
      </c>
      <c r="H39" s="6">
        <f>(H36*1.3)/100</f>
        <v>61.529838239999997</v>
      </c>
    </row>
    <row r="40" spans="2:8" ht="16.2" thickBot="1" x14ac:dyDescent="0.35">
      <c r="B40" s="14"/>
      <c r="C40" s="31"/>
      <c r="D40" s="28"/>
      <c r="E40" s="5" t="s">
        <v>10</v>
      </c>
      <c r="F40" s="7">
        <f>SUM(F36+F37+F38+F39)</f>
        <v>4769.8440000000001</v>
      </c>
      <c r="G40" s="5" t="s">
        <v>10</v>
      </c>
      <c r="H40" s="7">
        <f>SUM(H36+H37+H38+H39)</f>
        <v>4868.1533582399998</v>
      </c>
    </row>
    <row r="41" spans="2:8" ht="15.6" x14ac:dyDescent="0.3">
      <c r="B41" s="14"/>
      <c r="C41" s="29" t="s">
        <v>49</v>
      </c>
      <c r="D41" s="26">
        <v>4502.87</v>
      </c>
      <c r="E41" s="3" t="s">
        <v>9</v>
      </c>
      <c r="F41" s="10">
        <f>(D41)</f>
        <v>4502.87</v>
      </c>
      <c r="G41" s="3" t="s">
        <v>9</v>
      </c>
      <c r="H41" s="10">
        <f>(F45-F42)</f>
        <v>4635.7046649999993</v>
      </c>
    </row>
    <row r="42" spans="2:8" ht="15.6" x14ac:dyDescent="0.3">
      <c r="B42" s="14"/>
      <c r="C42" s="30"/>
      <c r="D42" s="27"/>
      <c r="E42" s="4" t="s">
        <v>58</v>
      </c>
      <c r="F42" s="8">
        <f>(D41*0.8)/100</f>
        <v>36.022960000000005</v>
      </c>
      <c r="G42" s="4" t="s">
        <v>58</v>
      </c>
      <c r="H42" s="6">
        <f>(D41*0.8)/100</f>
        <v>36.022960000000005</v>
      </c>
    </row>
    <row r="43" spans="2:8" ht="15.6" x14ac:dyDescent="0.3">
      <c r="B43" s="14"/>
      <c r="C43" s="30"/>
      <c r="D43" s="27"/>
      <c r="E43" s="4" t="s">
        <v>56</v>
      </c>
      <c r="F43" s="6">
        <f>(D41*1.35)/100</f>
        <v>60.788744999999999</v>
      </c>
      <c r="G43" s="4" t="s">
        <v>58</v>
      </c>
      <c r="H43" s="6">
        <f>(D41*0.8)/100</f>
        <v>36.022960000000005</v>
      </c>
    </row>
    <row r="44" spans="2:8" ht="15.6" x14ac:dyDescent="0.3">
      <c r="B44" s="14"/>
      <c r="C44" s="30"/>
      <c r="D44" s="27"/>
      <c r="E44" s="4" t="s">
        <v>54</v>
      </c>
      <c r="F44" s="6">
        <f>(D41*1.6)/100</f>
        <v>72.04592000000001</v>
      </c>
      <c r="G44" s="4" t="s">
        <v>63</v>
      </c>
      <c r="H44" s="6">
        <f>(H41*1.3)/100</f>
        <v>60.26416064499999</v>
      </c>
    </row>
    <row r="45" spans="2:8" ht="16.2" thickBot="1" x14ac:dyDescent="0.35">
      <c r="B45" s="14"/>
      <c r="C45" s="31"/>
      <c r="D45" s="28"/>
      <c r="E45" s="5" t="s">
        <v>10</v>
      </c>
      <c r="F45" s="7">
        <f>SUM(F41+F42+F43+F44)</f>
        <v>4671.7276249999995</v>
      </c>
      <c r="G45" s="5" t="s">
        <v>10</v>
      </c>
      <c r="H45" s="7">
        <f>SUM(H41+H42+H43+H44)</f>
        <v>4768.0147456449995</v>
      </c>
    </row>
    <row r="46" spans="2:8" ht="15.6" x14ac:dyDescent="0.3">
      <c r="B46" s="14"/>
      <c r="C46" s="32" t="s">
        <v>50</v>
      </c>
      <c r="D46" s="26">
        <v>4463.03</v>
      </c>
      <c r="E46" s="3" t="s">
        <v>9</v>
      </c>
      <c r="F46" s="10">
        <f>(D46)</f>
        <v>4463.03</v>
      </c>
      <c r="G46" s="3" t="s">
        <v>9</v>
      </c>
      <c r="H46" s="10">
        <f>(F50-F47)</f>
        <v>4594.6893849999997</v>
      </c>
    </row>
    <row r="47" spans="2:8" ht="15.6" x14ac:dyDescent="0.3">
      <c r="B47" s="14"/>
      <c r="C47" s="33"/>
      <c r="D47" s="27"/>
      <c r="E47" s="4" t="s">
        <v>58</v>
      </c>
      <c r="F47" s="8">
        <f>(D46*0.8)/100</f>
        <v>35.704239999999999</v>
      </c>
      <c r="G47" s="4" t="s">
        <v>58</v>
      </c>
      <c r="H47" s="6">
        <f>(D46*0.8)/100</f>
        <v>35.704239999999999</v>
      </c>
    </row>
    <row r="48" spans="2:8" ht="15.6" x14ac:dyDescent="0.3">
      <c r="B48" s="14"/>
      <c r="C48" s="33"/>
      <c r="D48" s="27"/>
      <c r="E48" s="4" t="s">
        <v>56</v>
      </c>
      <c r="F48" s="6">
        <f>(D46*1.35)/100</f>
        <v>60.250905000000003</v>
      </c>
      <c r="G48" s="4" t="s">
        <v>58</v>
      </c>
      <c r="H48" s="6">
        <f>(D46*0.8)/100</f>
        <v>35.704239999999999</v>
      </c>
    </row>
    <row r="49" spans="2:11" ht="15.6" x14ac:dyDescent="0.3">
      <c r="B49" s="14"/>
      <c r="C49" s="33"/>
      <c r="D49" s="27"/>
      <c r="E49" s="4" t="s">
        <v>54</v>
      </c>
      <c r="F49" s="6">
        <f>(D46*1.6)/100</f>
        <v>71.408479999999997</v>
      </c>
      <c r="G49" s="4" t="s">
        <v>63</v>
      </c>
      <c r="H49" s="6">
        <f>(H46*1.3)/100</f>
        <v>59.730962005000002</v>
      </c>
    </row>
    <row r="50" spans="2:11" ht="16.2" thickBot="1" x14ac:dyDescent="0.35">
      <c r="B50" s="14"/>
      <c r="C50" s="34"/>
      <c r="D50" s="28"/>
      <c r="E50" s="5" t="s">
        <v>10</v>
      </c>
      <c r="F50" s="7">
        <f>SUM(F46+F47+F48+F49)</f>
        <v>4630.3936249999997</v>
      </c>
      <c r="G50" s="5" t="s">
        <v>10</v>
      </c>
      <c r="H50" s="7">
        <f>SUM(H46+H47+H48+H49)</f>
        <v>4725.8288270049998</v>
      </c>
    </row>
    <row r="52" spans="2:11" x14ac:dyDescent="0.3">
      <c r="B52" s="13" t="s">
        <v>30</v>
      </c>
      <c r="K52" s="9"/>
    </row>
    <row r="53" spans="2:11" x14ac:dyDescent="0.3">
      <c r="B53" s="13"/>
    </row>
    <row r="54" spans="2:11" x14ac:dyDescent="0.3">
      <c r="B54" t="s">
        <v>47</v>
      </c>
    </row>
    <row r="55" spans="2:11" x14ac:dyDescent="0.3">
      <c r="B55" t="s">
        <v>31</v>
      </c>
    </row>
    <row r="57" spans="2:11" x14ac:dyDescent="0.3">
      <c r="B57" t="s">
        <v>35</v>
      </c>
    </row>
    <row r="59" spans="2:11" x14ac:dyDescent="0.3">
      <c r="B59" t="s">
        <v>38</v>
      </c>
    </row>
    <row r="60" spans="2:11" x14ac:dyDescent="0.3">
      <c r="B60" t="s">
        <v>32</v>
      </c>
    </row>
    <row r="62" spans="2:11" x14ac:dyDescent="0.3">
      <c r="B62" t="s">
        <v>36</v>
      </c>
    </row>
    <row r="64" spans="2:11" x14ac:dyDescent="0.3">
      <c r="B64" t="s">
        <v>37</v>
      </c>
      <c r="J64" s="9"/>
    </row>
    <row r="65" spans="2:12" x14ac:dyDescent="0.3">
      <c r="B65" t="s">
        <v>33</v>
      </c>
      <c r="J65" s="9"/>
    </row>
    <row r="69" spans="2:12" x14ac:dyDescent="0.3">
      <c r="L69" s="9"/>
    </row>
  </sheetData>
  <mergeCells count="20">
    <mergeCell ref="E15:F15"/>
    <mergeCell ref="G15:H15"/>
    <mergeCell ref="B9:J9"/>
    <mergeCell ref="B10:J10"/>
    <mergeCell ref="B11:J11"/>
    <mergeCell ref="B13:I13"/>
    <mergeCell ref="C46:C50"/>
    <mergeCell ref="D46:D50"/>
    <mergeCell ref="C16:C20"/>
    <mergeCell ref="D16:D20"/>
    <mergeCell ref="C21:C25"/>
    <mergeCell ref="D21:D25"/>
    <mergeCell ref="C26:C30"/>
    <mergeCell ref="D26:D30"/>
    <mergeCell ref="C31:C35"/>
    <mergeCell ref="D31:D35"/>
    <mergeCell ref="C36:C40"/>
    <mergeCell ref="D36:D40"/>
    <mergeCell ref="C41:C45"/>
    <mergeCell ref="D41:D45"/>
  </mergeCells>
  <pageMargins left="1.1023622047244095" right="0.70866141732283472" top="0.74803149606299213" bottom="0.74803149606299213" header="0.31496062992125984" footer="0.31496062992125984"/>
  <pageSetup paperSize="5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69"/>
  <sheetViews>
    <sheetView workbookViewId="0"/>
  </sheetViews>
  <sheetFormatPr baseColWidth="10" defaultRowHeight="14.4" x14ac:dyDescent="0.3"/>
  <cols>
    <col min="1" max="1" width="2.109375" customWidth="1"/>
    <col min="2" max="2" width="13.6640625" customWidth="1"/>
    <col min="3" max="3" width="20.6640625" customWidth="1"/>
    <col min="4" max="4" width="10.6640625" customWidth="1"/>
    <col min="5" max="5" width="11.6640625" customWidth="1"/>
    <col min="6" max="6" width="10.6640625" customWidth="1"/>
    <col min="7" max="7" width="11.6640625" customWidth="1"/>
  </cols>
  <sheetData>
    <row r="9" spans="2:9" ht="18" x14ac:dyDescent="0.25">
      <c r="B9" s="21" t="s">
        <v>1</v>
      </c>
      <c r="C9" s="21"/>
      <c r="D9" s="21"/>
      <c r="E9" s="21"/>
      <c r="F9" s="21"/>
      <c r="G9" s="21"/>
      <c r="H9" s="21"/>
      <c r="I9" s="21"/>
    </row>
    <row r="10" spans="2:9" ht="18" x14ac:dyDescent="0.25">
      <c r="B10" s="21" t="s">
        <v>51</v>
      </c>
      <c r="C10" s="21"/>
      <c r="D10" s="21"/>
      <c r="E10" s="21"/>
      <c r="F10" s="21"/>
      <c r="G10" s="21"/>
      <c r="H10" s="21"/>
      <c r="I10" s="21"/>
    </row>
    <row r="11" spans="2:9" ht="18" x14ac:dyDescent="0.25">
      <c r="B11" s="21" t="s">
        <v>52</v>
      </c>
      <c r="C11" s="21"/>
      <c r="D11" s="21"/>
      <c r="E11" s="21"/>
      <c r="F11" s="21"/>
      <c r="G11" s="21"/>
      <c r="H11" s="21"/>
      <c r="I11" s="21"/>
    </row>
    <row r="12" spans="2:9" ht="8.25" customHeight="1" x14ac:dyDescent="0.25">
      <c r="C12" s="1"/>
      <c r="D12" s="17"/>
      <c r="E12" s="17"/>
      <c r="F12" s="17"/>
      <c r="G12" s="17"/>
      <c r="H12" s="17"/>
    </row>
    <row r="13" spans="2:9" ht="18" x14ac:dyDescent="0.25">
      <c r="B13" s="21" t="s">
        <v>11</v>
      </c>
      <c r="C13" s="21"/>
      <c r="D13" s="21"/>
      <c r="E13" s="21"/>
      <c r="F13" s="21"/>
      <c r="G13" s="21"/>
      <c r="H13" s="21"/>
      <c r="I13" s="21"/>
    </row>
    <row r="14" spans="2:9" ht="9.75" customHeight="1" thickBot="1" x14ac:dyDescent="0.3">
      <c r="C14" s="2"/>
    </row>
    <row r="15" spans="2:9" ht="63.9" customHeight="1" thickBot="1" x14ac:dyDescent="0.35">
      <c r="C15" s="11" t="s">
        <v>2</v>
      </c>
      <c r="D15" s="18" t="s">
        <v>53</v>
      </c>
      <c r="E15" s="22" t="s">
        <v>60</v>
      </c>
      <c r="F15" s="23"/>
      <c r="G15" s="24" t="s">
        <v>61</v>
      </c>
      <c r="H15" s="25"/>
    </row>
    <row r="16" spans="2:9" ht="15.6" x14ac:dyDescent="0.3">
      <c r="B16" s="14"/>
      <c r="C16" s="29" t="s">
        <v>3</v>
      </c>
      <c r="D16" s="26">
        <v>6108.33</v>
      </c>
      <c r="E16" s="3" t="s">
        <v>9</v>
      </c>
      <c r="F16" s="10">
        <f>(D16)</f>
        <v>6108.33</v>
      </c>
      <c r="G16" s="3" t="s">
        <v>9</v>
      </c>
      <c r="H16" s="10">
        <f>(F20-F17)</f>
        <v>6288.5257350000002</v>
      </c>
    </row>
    <row r="17" spans="2:8" ht="15.6" x14ac:dyDescent="0.3">
      <c r="B17" s="14"/>
      <c r="C17" s="30"/>
      <c r="D17" s="27"/>
      <c r="E17" s="4" t="s">
        <v>58</v>
      </c>
      <c r="F17" s="8">
        <f>(D16*0.8)/100</f>
        <v>48.866639999999997</v>
      </c>
      <c r="G17" s="4" t="s">
        <v>59</v>
      </c>
      <c r="H17" s="6">
        <f>(D16*0.8)/100</f>
        <v>48.866639999999997</v>
      </c>
    </row>
    <row r="18" spans="2:8" ht="15.6" x14ac:dyDescent="0.3">
      <c r="B18" s="14"/>
      <c r="C18" s="30"/>
      <c r="D18" s="27"/>
      <c r="E18" s="4" t="s">
        <v>56</v>
      </c>
      <c r="F18" s="6">
        <f>(D16*1.35)/100</f>
        <v>82.462455000000006</v>
      </c>
      <c r="G18" s="4" t="s">
        <v>59</v>
      </c>
      <c r="H18" s="6">
        <f>(D16*0.8)/100</f>
        <v>48.866639999999997</v>
      </c>
    </row>
    <row r="19" spans="2:8" ht="15.6" x14ac:dyDescent="0.3">
      <c r="B19" s="14"/>
      <c r="C19" s="30"/>
      <c r="D19" s="27"/>
      <c r="E19" s="4" t="s">
        <v>54</v>
      </c>
      <c r="F19" s="6">
        <f>(D16*1.6)/100</f>
        <v>97.733279999999993</v>
      </c>
      <c r="G19" s="4" t="s">
        <v>57</v>
      </c>
      <c r="H19" s="6">
        <f>(H16*1.3)/100</f>
        <v>81.750834554999997</v>
      </c>
    </row>
    <row r="20" spans="2:8" ht="16.2" thickBot="1" x14ac:dyDescent="0.35">
      <c r="B20" s="14"/>
      <c r="C20" s="31"/>
      <c r="D20" s="28"/>
      <c r="E20" s="5" t="s">
        <v>10</v>
      </c>
      <c r="F20" s="7">
        <f>SUM(F16+F17+F18+F19)</f>
        <v>6337.3923750000004</v>
      </c>
      <c r="G20" s="5" t="s">
        <v>10</v>
      </c>
      <c r="H20" s="7">
        <f>SUM(H16+H17+H18+H19)</f>
        <v>6468.009849555001</v>
      </c>
    </row>
    <row r="21" spans="2:8" ht="15.6" x14ac:dyDescent="0.3">
      <c r="B21" s="14"/>
      <c r="C21" s="32" t="s">
        <v>4</v>
      </c>
      <c r="D21" s="26">
        <v>5513.27</v>
      </c>
      <c r="E21" s="3" t="s">
        <v>9</v>
      </c>
      <c r="F21" s="10">
        <f>(D21)</f>
        <v>5513.27</v>
      </c>
      <c r="G21" s="3" t="s">
        <v>9</v>
      </c>
      <c r="H21" s="10">
        <f>(F25-F22)</f>
        <v>5675.9114650000001</v>
      </c>
    </row>
    <row r="22" spans="2:8" ht="15.6" x14ac:dyDescent="0.3">
      <c r="B22" s="14"/>
      <c r="C22" s="33"/>
      <c r="D22" s="27"/>
      <c r="E22" s="4" t="s">
        <v>58</v>
      </c>
      <c r="F22" s="8">
        <f>(D21*0.8)/100</f>
        <v>44.10616000000001</v>
      </c>
      <c r="G22" s="4" t="s">
        <v>59</v>
      </c>
      <c r="H22" s="6">
        <f>(D21*0.8)/100</f>
        <v>44.10616000000001</v>
      </c>
    </row>
    <row r="23" spans="2:8" ht="15.6" x14ac:dyDescent="0.3">
      <c r="B23" s="14"/>
      <c r="C23" s="33"/>
      <c r="D23" s="27"/>
      <c r="E23" s="4" t="s">
        <v>56</v>
      </c>
      <c r="F23" s="6">
        <f>(D21*1.35)/100</f>
        <v>74.429145000000005</v>
      </c>
      <c r="G23" s="4" t="s">
        <v>59</v>
      </c>
      <c r="H23" s="6">
        <f>(D21*0.8)/100</f>
        <v>44.10616000000001</v>
      </c>
    </row>
    <row r="24" spans="2:8" ht="15.6" x14ac:dyDescent="0.3">
      <c r="B24" s="14"/>
      <c r="C24" s="33"/>
      <c r="D24" s="27"/>
      <c r="E24" s="4" t="s">
        <v>54</v>
      </c>
      <c r="F24" s="6">
        <f>(D21*1.6)/100</f>
        <v>88.21232000000002</v>
      </c>
      <c r="G24" s="4" t="s">
        <v>57</v>
      </c>
      <c r="H24" s="6">
        <f>(H21*1.3)/100</f>
        <v>73.786849045000011</v>
      </c>
    </row>
    <row r="25" spans="2:8" ht="16.2" thickBot="1" x14ac:dyDescent="0.35">
      <c r="B25" s="14"/>
      <c r="C25" s="34"/>
      <c r="D25" s="28"/>
      <c r="E25" s="5" t="s">
        <v>10</v>
      </c>
      <c r="F25" s="7">
        <f>SUM(F21+F22+F23+F24)</f>
        <v>5720.0176250000004</v>
      </c>
      <c r="G25" s="5" t="s">
        <v>10</v>
      </c>
      <c r="H25" s="7">
        <f>SUM(H21+H22+H23+H24)</f>
        <v>5837.9106340450007</v>
      </c>
    </row>
    <row r="26" spans="2:8" ht="15.6" x14ac:dyDescent="0.3">
      <c r="B26" s="14"/>
      <c r="C26" s="29" t="s">
        <v>5</v>
      </c>
      <c r="D26" s="26">
        <v>5178.75</v>
      </c>
      <c r="E26" s="3" t="s">
        <v>9</v>
      </c>
      <c r="F26" s="10">
        <f>(D26)</f>
        <v>5178.75</v>
      </c>
      <c r="G26" s="3" t="s">
        <v>9</v>
      </c>
      <c r="H26" s="10">
        <f>(F30-F27)</f>
        <v>5331.5231249999997</v>
      </c>
    </row>
    <row r="27" spans="2:8" ht="15.6" x14ac:dyDescent="0.3">
      <c r="B27" s="14"/>
      <c r="C27" s="30"/>
      <c r="D27" s="27"/>
      <c r="E27" s="4" t="s">
        <v>58</v>
      </c>
      <c r="F27" s="8">
        <f>(D26*0.8)/100</f>
        <v>41.43</v>
      </c>
      <c r="G27" s="4" t="s">
        <v>59</v>
      </c>
      <c r="H27" s="6">
        <f>(D26*0.8)/100</f>
        <v>41.43</v>
      </c>
    </row>
    <row r="28" spans="2:8" ht="15.6" x14ac:dyDescent="0.3">
      <c r="B28" s="14"/>
      <c r="C28" s="30"/>
      <c r="D28" s="27"/>
      <c r="E28" s="4" t="s">
        <v>56</v>
      </c>
      <c r="F28" s="6">
        <f>(D26*1.35)/100</f>
        <v>69.913125000000008</v>
      </c>
      <c r="G28" s="4" t="s">
        <v>59</v>
      </c>
      <c r="H28" s="6">
        <f>(D26*0.8)/100</f>
        <v>41.43</v>
      </c>
    </row>
    <row r="29" spans="2:8" ht="15.6" x14ac:dyDescent="0.3">
      <c r="B29" s="14"/>
      <c r="C29" s="30"/>
      <c r="D29" s="27"/>
      <c r="E29" s="4" t="s">
        <v>54</v>
      </c>
      <c r="F29" s="6">
        <f>(D26*1.6)/100</f>
        <v>82.86</v>
      </c>
      <c r="G29" s="4" t="s">
        <v>57</v>
      </c>
      <c r="H29" s="6">
        <f>(H26*1.3)/100</f>
        <v>69.309800624999994</v>
      </c>
    </row>
    <row r="30" spans="2:8" ht="16.2" thickBot="1" x14ac:dyDescent="0.35">
      <c r="B30" s="14"/>
      <c r="C30" s="31"/>
      <c r="D30" s="28"/>
      <c r="E30" s="5" t="s">
        <v>10</v>
      </c>
      <c r="F30" s="7">
        <f>SUM(F26+F27+F28+F29)</f>
        <v>5372.953125</v>
      </c>
      <c r="G30" s="5" t="s">
        <v>10</v>
      </c>
      <c r="H30" s="7">
        <f>SUM(H26+H27+H28+H29)</f>
        <v>5483.6929256250005</v>
      </c>
    </row>
    <row r="31" spans="2:8" ht="15.6" x14ac:dyDescent="0.3">
      <c r="B31" s="14"/>
      <c r="C31" s="29" t="s">
        <v>45</v>
      </c>
      <c r="D31" s="26">
        <v>5014.62</v>
      </c>
      <c r="E31" s="3" t="s">
        <v>9</v>
      </c>
      <c r="F31" s="10">
        <f>(D31)</f>
        <v>5014.62</v>
      </c>
      <c r="G31" s="3" t="s">
        <v>9</v>
      </c>
      <c r="H31" s="10">
        <f>(F35-F32)</f>
        <v>5162.5512899999994</v>
      </c>
    </row>
    <row r="32" spans="2:8" ht="15.6" x14ac:dyDescent="0.3">
      <c r="B32" s="14"/>
      <c r="C32" s="30"/>
      <c r="D32" s="27"/>
      <c r="E32" s="4" t="s">
        <v>58</v>
      </c>
      <c r="F32" s="8">
        <f>(D31*0.8)/100</f>
        <v>40.116959999999999</v>
      </c>
      <c r="G32" s="4" t="s">
        <v>59</v>
      </c>
      <c r="H32" s="6">
        <f>(D31*0.8)/100</f>
        <v>40.116959999999999</v>
      </c>
    </row>
    <row r="33" spans="2:8" ht="15.6" x14ac:dyDescent="0.3">
      <c r="B33" s="14"/>
      <c r="C33" s="30"/>
      <c r="D33" s="27"/>
      <c r="E33" s="4" t="s">
        <v>56</v>
      </c>
      <c r="F33" s="6">
        <f>(D31*1.35)/100</f>
        <v>67.697370000000006</v>
      </c>
      <c r="G33" s="4" t="s">
        <v>59</v>
      </c>
      <c r="H33" s="6">
        <f>(D31*0.8)/100</f>
        <v>40.116959999999999</v>
      </c>
    </row>
    <row r="34" spans="2:8" ht="15.6" x14ac:dyDescent="0.3">
      <c r="B34" s="14"/>
      <c r="C34" s="30"/>
      <c r="D34" s="27"/>
      <c r="E34" s="4" t="s">
        <v>54</v>
      </c>
      <c r="F34" s="6">
        <f>(D31*1.6)/100</f>
        <v>80.233919999999998</v>
      </c>
      <c r="G34" s="4" t="s">
        <v>57</v>
      </c>
      <c r="H34" s="6">
        <f>(H31*1.3)/100</f>
        <v>67.113166769999992</v>
      </c>
    </row>
    <row r="35" spans="2:8" ht="16.2" thickBot="1" x14ac:dyDescent="0.35">
      <c r="B35" s="14"/>
      <c r="C35" s="31"/>
      <c r="D35" s="28"/>
      <c r="E35" s="5" t="s">
        <v>10</v>
      </c>
      <c r="F35" s="7">
        <f>SUM(F31+F32+F33+F34)</f>
        <v>5202.6682499999997</v>
      </c>
      <c r="G35" s="5" t="s">
        <v>10</v>
      </c>
      <c r="H35" s="7">
        <f>SUM(H31+H32+H33+H34)</f>
        <v>5309.8983767700001</v>
      </c>
    </row>
    <row r="36" spans="2:8" ht="15.6" x14ac:dyDescent="0.3">
      <c r="B36" s="14"/>
      <c r="C36" s="29" t="s">
        <v>48</v>
      </c>
      <c r="D36" s="26">
        <v>4624.53</v>
      </c>
      <c r="E36" s="3" t="s">
        <v>9</v>
      </c>
      <c r="F36" s="10">
        <f>(D36)</f>
        <v>4624.53</v>
      </c>
      <c r="G36" s="3" t="s">
        <v>9</v>
      </c>
      <c r="H36" s="10">
        <f>(F40-F37)</f>
        <v>4760.9536349999998</v>
      </c>
    </row>
    <row r="37" spans="2:8" ht="15.6" x14ac:dyDescent="0.3">
      <c r="B37" s="14"/>
      <c r="C37" s="30"/>
      <c r="D37" s="27"/>
      <c r="E37" s="4" t="s">
        <v>58</v>
      </c>
      <c r="F37" s="8">
        <f>(D36*0.8)/100</f>
        <v>36.99624</v>
      </c>
      <c r="G37" s="4" t="s">
        <v>59</v>
      </c>
      <c r="H37" s="6">
        <f>(D36*0.8)/100</f>
        <v>36.99624</v>
      </c>
    </row>
    <row r="38" spans="2:8" ht="15.6" x14ac:dyDescent="0.3">
      <c r="B38" s="14"/>
      <c r="C38" s="30"/>
      <c r="D38" s="27"/>
      <c r="E38" s="4" t="s">
        <v>56</v>
      </c>
      <c r="F38" s="6">
        <f>(D36*1.35)/100</f>
        <v>62.431154999999997</v>
      </c>
      <c r="G38" s="4" t="s">
        <v>59</v>
      </c>
      <c r="H38" s="6">
        <f>(D36*0.8)/100</f>
        <v>36.99624</v>
      </c>
    </row>
    <row r="39" spans="2:8" ht="15.6" x14ac:dyDescent="0.3">
      <c r="B39" s="14"/>
      <c r="C39" s="30"/>
      <c r="D39" s="27"/>
      <c r="E39" s="4" t="s">
        <v>54</v>
      </c>
      <c r="F39" s="6">
        <f>(D36*1.6)/100</f>
        <v>73.99248</v>
      </c>
      <c r="G39" s="4" t="s">
        <v>57</v>
      </c>
      <c r="H39" s="6">
        <f>(H36*1.3)/100</f>
        <v>61.892397254999999</v>
      </c>
    </row>
    <row r="40" spans="2:8" ht="16.2" thickBot="1" x14ac:dyDescent="0.35">
      <c r="B40" s="14"/>
      <c r="C40" s="31"/>
      <c r="D40" s="28"/>
      <c r="E40" s="5" t="s">
        <v>10</v>
      </c>
      <c r="F40" s="7">
        <f>SUM(F36+F37+F38+F39)</f>
        <v>4797.9498750000002</v>
      </c>
      <c r="G40" s="5" t="s">
        <v>10</v>
      </c>
      <c r="H40" s="7">
        <f>SUM(H36+H37+H38+H39)</f>
        <v>4896.8385122550008</v>
      </c>
    </row>
    <row r="41" spans="2:8" ht="15.6" x14ac:dyDescent="0.3">
      <c r="B41" s="14"/>
      <c r="C41" s="29" t="s">
        <v>49</v>
      </c>
      <c r="D41" s="26">
        <v>4566.22</v>
      </c>
      <c r="E41" s="3" t="s">
        <v>9</v>
      </c>
      <c r="F41" s="10">
        <f>(D41)</f>
        <v>4566.22</v>
      </c>
      <c r="G41" s="3" t="s">
        <v>9</v>
      </c>
      <c r="H41" s="10">
        <f>(F45-F42)</f>
        <v>4700.9234900000001</v>
      </c>
    </row>
    <row r="42" spans="2:8" ht="15.6" x14ac:dyDescent="0.3">
      <c r="B42" s="14"/>
      <c r="C42" s="30"/>
      <c r="D42" s="27"/>
      <c r="E42" s="4" t="s">
        <v>58</v>
      </c>
      <c r="F42" s="8">
        <f>(D41*0.8)/100</f>
        <v>36.529760000000003</v>
      </c>
      <c r="G42" s="4" t="s">
        <v>59</v>
      </c>
      <c r="H42" s="6">
        <f>(D41*0.8)/100</f>
        <v>36.529760000000003</v>
      </c>
    </row>
    <row r="43" spans="2:8" ht="15.6" x14ac:dyDescent="0.3">
      <c r="B43" s="14"/>
      <c r="C43" s="30"/>
      <c r="D43" s="27"/>
      <c r="E43" s="4" t="s">
        <v>56</v>
      </c>
      <c r="F43" s="6">
        <f>(D41*1.35)/100</f>
        <v>61.64397000000001</v>
      </c>
      <c r="G43" s="4" t="s">
        <v>59</v>
      </c>
      <c r="H43" s="6">
        <f>(D41*0.8)/100</f>
        <v>36.529760000000003</v>
      </c>
    </row>
    <row r="44" spans="2:8" ht="15.6" x14ac:dyDescent="0.3">
      <c r="B44" s="14"/>
      <c r="C44" s="30"/>
      <c r="D44" s="27"/>
      <c r="E44" s="4" t="s">
        <v>54</v>
      </c>
      <c r="F44" s="6">
        <f>(D41*1.6)/100</f>
        <v>73.059520000000006</v>
      </c>
      <c r="G44" s="4" t="s">
        <v>57</v>
      </c>
      <c r="H44" s="6">
        <f>(H41*1.3)/100</f>
        <v>61.112005370000006</v>
      </c>
    </row>
    <row r="45" spans="2:8" ht="16.2" thickBot="1" x14ac:dyDescent="0.35">
      <c r="B45" s="14"/>
      <c r="C45" s="31"/>
      <c r="D45" s="28"/>
      <c r="E45" s="5" t="s">
        <v>10</v>
      </c>
      <c r="F45" s="7">
        <f>SUM(F41+F42+F43+F44)</f>
        <v>4737.4532500000005</v>
      </c>
      <c r="G45" s="5" t="s">
        <v>10</v>
      </c>
      <c r="H45" s="7">
        <f>SUM(H41+H42+H43+H44)</f>
        <v>4835.0950153700005</v>
      </c>
    </row>
    <row r="46" spans="2:8" ht="15.6" x14ac:dyDescent="0.3">
      <c r="B46" s="14"/>
      <c r="C46" s="32" t="s">
        <v>50</v>
      </c>
      <c r="D46" s="26">
        <v>4486.3599999999997</v>
      </c>
      <c r="E46" s="3" t="s">
        <v>9</v>
      </c>
      <c r="F46" s="10">
        <f>(D46)</f>
        <v>4486.3599999999997</v>
      </c>
      <c r="G46" s="3" t="s">
        <v>9</v>
      </c>
      <c r="H46" s="10">
        <f>(F50-F47)</f>
        <v>4618.7076199999992</v>
      </c>
    </row>
    <row r="47" spans="2:8" ht="15.6" x14ac:dyDescent="0.3">
      <c r="B47" s="14"/>
      <c r="C47" s="33"/>
      <c r="D47" s="27"/>
      <c r="E47" s="4" t="s">
        <v>58</v>
      </c>
      <c r="F47" s="8">
        <f>(D46*0.8)/100</f>
        <v>35.890879999999996</v>
      </c>
      <c r="G47" s="4" t="s">
        <v>59</v>
      </c>
      <c r="H47" s="6">
        <f>(D46*0.8)/100</f>
        <v>35.890879999999996</v>
      </c>
    </row>
    <row r="48" spans="2:8" ht="15.6" x14ac:dyDescent="0.3">
      <c r="B48" s="14"/>
      <c r="C48" s="33"/>
      <c r="D48" s="27"/>
      <c r="E48" s="4" t="s">
        <v>56</v>
      </c>
      <c r="F48" s="6">
        <f>(D46*1.35)/100</f>
        <v>60.565860000000001</v>
      </c>
      <c r="G48" s="4" t="s">
        <v>59</v>
      </c>
      <c r="H48" s="6">
        <f>(D46*0.8)/100</f>
        <v>35.890879999999996</v>
      </c>
    </row>
    <row r="49" spans="2:11" ht="15.6" x14ac:dyDescent="0.3">
      <c r="B49" s="14"/>
      <c r="C49" s="33"/>
      <c r="D49" s="27"/>
      <c r="E49" s="4" t="s">
        <v>54</v>
      </c>
      <c r="F49" s="6">
        <f>(D46*1.6)/100</f>
        <v>71.781759999999991</v>
      </c>
      <c r="G49" s="4" t="s">
        <v>57</v>
      </c>
      <c r="H49" s="6">
        <f>(H46*1.3)/100</f>
        <v>60.043199059999985</v>
      </c>
    </row>
    <row r="50" spans="2:11" ht="16.2" thickBot="1" x14ac:dyDescent="0.35">
      <c r="B50" s="14"/>
      <c r="C50" s="34"/>
      <c r="D50" s="28"/>
      <c r="E50" s="5" t="s">
        <v>10</v>
      </c>
      <c r="F50" s="7">
        <f>SUM(F46+F47+F48+F49)</f>
        <v>4654.5984999999991</v>
      </c>
      <c r="G50" s="5" t="s">
        <v>10</v>
      </c>
      <c r="H50" s="7">
        <f>SUM(H46+H47+H48+H49)</f>
        <v>4750.5325790599991</v>
      </c>
    </row>
    <row r="52" spans="2:11" x14ac:dyDescent="0.3">
      <c r="B52" s="13" t="s">
        <v>30</v>
      </c>
      <c r="K52" s="9"/>
    </row>
    <row r="53" spans="2:11" x14ac:dyDescent="0.3">
      <c r="B53" s="13"/>
    </row>
    <row r="54" spans="2:11" x14ac:dyDescent="0.3">
      <c r="B54" t="s">
        <v>46</v>
      </c>
    </row>
    <row r="55" spans="2:11" x14ac:dyDescent="0.3">
      <c r="B55" t="s">
        <v>31</v>
      </c>
    </row>
    <row r="57" spans="2:11" x14ac:dyDescent="0.3">
      <c r="B57" t="s">
        <v>35</v>
      </c>
    </row>
    <row r="59" spans="2:11" x14ac:dyDescent="0.3">
      <c r="B59" t="s">
        <v>38</v>
      </c>
    </row>
    <row r="60" spans="2:11" x14ac:dyDescent="0.3">
      <c r="B60" t="s">
        <v>32</v>
      </c>
    </row>
    <row r="62" spans="2:11" x14ac:dyDescent="0.3">
      <c r="B62" t="s">
        <v>36</v>
      </c>
    </row>
    <row r="64" spans="2:11" x14ac:dyDescent="0.3">
      <c r="B64" t="s">
        <v>37</v>
      </c>
      <c r="J64" s="9"/>
    </row>
    <row r="65" spans="2:12" x14ac:dyDescent="0.3">
      <c r="B65" t="s">
        <v>33</v>
      </c>
      <c r="J65" s="9"/>
    </row>
    <row r="69" spans="2:12" x14ac:dyDescent="0.3">
      <c r="L69" s="9"/>
    </row>
  </sheetData>
  <mergeCells count="20">
    <mergeCell ref="E15:F15"/>
    <mergeCell ref="G15:H15"/>
    <mergeCell ref="B9:I9"/>
    <mergeCell ref="B10:I10"/>
    <mergeCell ref="B11:I11"/>
    <mergeCell ref="B13:I13"/>
    <mergeCell ref="C16:C20"/>
    <mergeCell ref="D16:D20"/>
    <mergeCell ref="C21:C25"/>
    <mergeCell ref="D21:D25"/>
    <mergeCell ref="C26:C30"/>
    <mergeCell ref="D26:D30"/>
    <mergeCell ref="C46:C50"/>
    <mergeCell ref="D46:D50"/>
    <mergeCell ref="C31:C35"/>
    <mergeCell ref="D31:D35"/>
    <mergeCell ref="C36:C40"/>
    <mergeCell ref="D36:D40"/>
    <mergeCell ref="C41:C45"/>
    <mergeCell ref="D41:D45"/>
  </mergeCells>
  <pageMargins left="1.1023622047244095" right="0.70866141732283472" top="0.74803149606299213" bottom="0.74803149606299213" header="0.31496062992125984" footer="0.31496062992125984"/>
  <pageSetup paperSize="5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6"/>
  <sheetViews>
    <sheetView tabSelected="1" workbookViewId="0"/>
  </sheetViews>
  <sheetFormatPr baseColWidth="10" defaultRowHeight="14.4" x14ac:dyDescent="0.3"/>
  <cols>
    <col min="1" max="1" width="2.6640625" customWidth="1"/>
    <col min="2" max="2" width="15.6640625" customWidth="1"/>
    <col min="3" max="3" width="20.33203125" customWidth="1"/>
    <col min="4" max="4" width="10.6640625" customWidth="1"/>
    <col min="5" max="5" width="11.77734375" customWidth="1"/>
    <col min="6" max="6" width="10.6640625" customWidth="1"/>
    <col min="7" max="7" width="11.77734375" customWidth="1"/>
  </cols>
  <sheetData>
    <row r="1" spans="1:10" ht="18" x14ac:dyDescent="0.25">
      <c r="C1" s="21" t="s">
        <v>1</v>
      </c>
      <c r="D1" s="21"/>
      <c r="E1" s="21"/>
      <c r="F1" s="21"/>
      <c r="G1" s="21"/>
      <c r="H1" s="21"/>
    </row>
    <row r="2" spans="1:10" ht="18" x14ac:dyDescent="0.25">
      <c r="B2" s="21" t="s">
        <v>55</v>
      </c>
      <c r="C2" s="21"/>
      <c r="D2" s="21"/>
      <c r="E2" s="21"/>
      <c r="F2" s="21"/>
      <c r="G2" s="21"/>
      <c r="H2" s="21"/>
      <c r="I2" s="21"/>
    </row>
    <row r="3" spans="1:10" ht="18" x14ac:dyDescent="0.25">
      <c r="A3" s="21" t="s">
        <v>52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ht="6" customHeight="1" x14ac:dyDescent="0.25">
      <c r="C4" s="1"/>
    </row>
    <row r="5" spans="1:10" ht="11.25" customHeight="1" x14ac:dyDescent="0.25">
      <c r="C5" s="21" t="s">
        <v>29</v>
      </c>
      <c r="D5" s="21"/>
      <c r="E5" s="21"/>
      <c r="F5" s="21"/>
      <c r="G5" s="21"/>
      <c r="H5" s="21"/>
    </row>
    <row r="6" spans="1:10" ht="3.75" customHeight="1" thickBot="1" x14ac:dyDescent="0.3">
      <c r="C6" s="2"/>
    </row>
    <row r="7" spans="1:10" ht="50.25" customHeight="1" thickBot="1" x14ac:dyDescent="0.35">
      <c r="C7" s="11" t="s">
        <v>2</v>
      </c>
      <c r="D7" s="18" t="s">
        <v>53</v>
      </c>
      <c r="E7" s="22" t="s">
        <v>60</v>
      </c>
      <c r="F7" s="23"/>
      <c r="G7" s="24" t="s">
        <v>62</v>
      </c>
      <c r="H7" s="25"/>
    </row>
    <row r="8" spans="1:10" ht="12.75" customHeight="1" x14ac:dyDescent="0.3">
      <c r="B8" s="14"/>
      <c r="C8" s="29" t="s">
        <v>12</v>
      </c>
      <c r="D8" s="35">
        <v>5416.04</v>
      </c>
      <c r="E8" s="3" t="s">
        <v>9</v>
      </c>
      <c r="F8" s="10">
        <f>(D8)</f>
        <v>5416.04</v>
      </c>
      <c r="G8" s="3" t="s">
        <v>9</v>
      </c>
      <c r="H8" s="10">
        <f>(F12-F9)</f>
        <v>5575.8131800000001</v>
      </c>
    </row>
    <row r="9" spans="1:10" ht="12.75" customHeight="1" x14ac:dyDescent="0.3">
      <c r="B9" s="14"/>
      <c r="C9" s="30"/>
      <c r="D9" s="36"/>
      <c r="E9" s="4" t="s">
        <v>58</v>
      </c>
      <c r="F9" s="8">
        <f>(D8*0.8)/100</f>
        <v>43.328320000000005</v>
      </c>
      <c r="G9" s="4" t="s">
        <v>59</v>
      </c>
      <c r="H9" s="6">
        <f>(D8*0.8)/100</f>
        <v>43.328320000000005</v>
      </c>
    </row>
    <row r="10" spans="1:10" ht="12.75" customHeight="1" x14ac:dyDescent="0.3">
      <c r="B10" s="14"/>
      <c r="C10" s="30"/>
      <c r="D10" s="36"/>
      <c r="E10" s="4" t="s">
        <v>56</v>
      </c>
      <c r="F10" s="6">
        <f>(D8*1.35)/100</f>
        <v>73.116540000000001</v>
      </c>
      <c r="G10" s="4" t="s">
        <v>59</v>
      </c>
      <c r="H10" s="6">
        <f>(D8*0.8)/100</f>
        <v>43.328320000000005</v>
      </c>
    </row>
    <row r="11" spans="1:10" ht="12.75" customHeight="1" x14ac:dyDescent="0.3">
      <c r="B11" s="14"/>
      <c r="C11" s="30"/>
      <c r="D11" s="36"/>
      <c r="E11" s="4" t="s">
        <v>54</v>
      </c>
      <c r="F11" s="6">
        <f>(D8*1.6)/100</f>
        <v>86.65664000000001</v>
      </c>
      <c r="G11" s="4" t="s">
        <v>57</v>
      </c>
      <c r="H11" s="6">
        <f>(H8*1.3)/100</f>
        <v>72.485571340000007</v>
      </c>
    </row>
    <row r="12" spans="1:10" ht="12.9" customHeight="1" thickBot="1" x14ac:dyDescent="0.35">
      <c r="B12" s="14"/>
      <c r="C12" s="31"/>
      <c r="D12" s="37"/>
      <c r="E12" s="5" t="s">
        <v>10</v>
      </c>
      <c r="F12" s="7">
        <f>SUM(F8+F9+F10+F11)</f>
        <v>5619.1414999999997</v>
      </c>
      <c r="G12" s="5" t="s">
        <v>10</v>
      </c>
      <c r="H12" s="7">
        <f>SUM(H8+H9+H10+H11)</f>
        <v>5734.9553913399996</v>
      </c>
    </row>
    <row r="13" spans="1:10" ht="12" customHeight="1" x14ac:dyDescent="0.3">
      <c r="B13" s="14"/>
      <c r="C13" s="29" t="s">
        <v>13</v>
      </c>
      <c r="D13" s="35">
        <v>5229.42</v>
      </c>
      <c r="E13" s="3" t="s">
        <v>9</v>
      </c>
      <c r="F13" s="10">
        <f>(D13)</f>
        <v>5229.42</v>
      </c>
      <c r="G13" s="3" t="s">
        <v>9</v>
      </c>
      <c r="H13" s="10">
        <f>(F17-F14)</f>
        <v>5383.6878900000002</v>
      </c>
    </row>
    <row r="14" spans="1:10" ht="12" customHeight="1" x14ac:dyDescent="0.3">
      <c r="B14" s="14"/>
      <c r="C14" s="30"/>
      <c r="D14" s="36"/>
      <c r="E14" s="4" t="s">
        <v>58</v>
      </c>
      <c r="F14" s="8">
        <f>(D13*0.8)/100</f>
        <v>41.835360000000001</v>
      </c>
      <c r="G14" s="4" t="s">
        <v>59</v>
      </c>
      <c r="H14" s="6">
        <f>(D13*0.8)/100</f>
        <v>41.835360000000001</v>
      </c>
    </row>
    <row r="15" spans="1:10" ht="12" customHeight="1" x14ac:dyDescent="0.3">
      <c r="B15" s="14"/>
      <c r="C15" s="30"/>
      <c r="D15" s="36"/>
      <c r="E15" s="4" t="s">
        <v>56</v>
      </c>
      <c r="F15" s="6">
        <f>(D13*1.35)/100</f>
        <v>70.597170000000006</v>
      </c>
      <c r="G15" s="4" t="s">
        <v>59</v>
      </c>
      <c r="H15" s="6">
        <f>(D13*0.8)/100</f>
        <v>41.835360000000001</v>
      </c>
    </row>
    <row r="16" spans="1:10" ht="12" customHeight="1" x14ac:dyDescent="0.3">
      <c r="B16" s="14"/>
      <c r="C16" s="30"/>
      <c r="D16" s="36"/>
      <c r="E16" s="4" t="s">
        <v>54</v>
      </c>
      <c r="F16" s="6">
        <f>(D13*1.6)/100</f>
        <v>83.670720000000003</v>
      </c>
      <c r="G16" s="4" t="s">
        <v>57</v>
      </c>
      <c r="H16" s="6">
        <f>(H13*1.3)/100</f>
        <v>69.987942570000001</v>
      </c>
    </row>
    <row r="17" spans="2:11" ht="12.9" customHeight="1" thickBot="1" x14ac:dyDescent="0.35">
      <c r="B17" s="14"/>
      <c r="C17" s="31"/>
      <c r="D17" s="37"/>
      <c r="E17" s="5" t="s">
        <v>10</v>
      </c>
      <c r="F17" s="7">
        <f>SUM(F13+F14+F15+F16)</f>
        <v>5425.5232500000002</v>
      </c>
      <c r="G17" s="5" t="s">
        <v>10</v>
      </c>
      <c r="H17" s="7">
        <f>SUM(H13+H14+H15+H16)</f>
        <v>5537.3465525700003</v>
      </c>
    </row>
    <row r="18" spans="2:11" ht="12" customHeight="1" x14ac:dyDescent="0.3">
      <c r="B18" s="14"/>
      <c r="C18" s="38" t="s">
        <v>14</v>
      </c>
      <c r="D18" s="35">
        <v>4893.33</v>
      </c>
      <c r="E18" s="3" t="s">
        <v>9</v>
      </c>
      <c r="F18" s="10">
        <f>(D18)</f>
        <v>4893.33</v>
      </c>
      <c r="G18" s="3" t="s">
        <v>9</v>
      </c>
      <c r="H18" s="10">
        <f>(F22-F19)</f>
        <v>5037.6832349999995</v>
      </c>
    </row>
    <row r="19" spans="2:11" ht="12" customHeight="1" x14ac:dyDescent="0.3">
      <c r="B19" s="14"/>
      <c r="C19" s="39"/>
      <c r="D19" s="36"/>
      <c r="E19" s="4" t="s">
        <v>58</v>
      </c>
      <c r="F19" s="8">
        <f>(D18*0.8)/100</f>
        <v>39.146640000000005</v>
      </c>
      <c r="G19" s="4" t="s">
        <v>59</v>
      </c>
      <c r="H19" s="6">
        <f>(D18*0.8)/100</f>
        <v>39.146640000000005</v>
      </c>
    </row>
    <row r="20" spans="2:11" ht="12" customHeight="1" x14ac:dyDescent="0.3">
      <c r="B20" s="14"/>
      <c r="C20" s="39"/>
      <c r="D20" s="36"/>
      <c r="E20" s="4" t="s">
        <v>56</v>
      </c>
      <c r="F20" s="6">
        <f>(D18*1.35)/100</f>
        <v>66.059955000000002</v>
      </c>
      <c r="G20" s="4" t="s">
        <v>59</v>
      </c>
      <c r="H20" s="6">
        <f>(D18*0.8)/100</f>
        <v>39.146640000000005</v>
      </c>
    </row>
    <row r="21" spans="2:11" ht="12" customHeight="1" x14ac:dyDescent="0.3">
      <c r="B21" s="14"/>
      <c r="C21" s="39"/>
      <c r="D21" s="36"/>
      <c r="E21" s="4" t="s">
        <v>54</v>
      </c>
      <c r="F21" s="6">
        <f>(D18*1.6)/100</f>
        <v>78.29328000000001</v>
      </c>
      <c r="G21" s="4" t="s">
        <v>57</v>
      </c>
      <c r="H21" s="6">
        <f>(H18*1.3)/100</f>
        <v>65.489882054999995</v>
      </c>
    </row>
    <row r="22" spans="2:11" ht="12.9" customHeight="1" thickBot="1" x14ac:dyDescent="0.35">
      <c r="B22" s="14"/>
      <c r="C22" s="40"/>
      <c r="D22" s="37"/>
      <c r="E22" s="5" t="s">
        <v>10</v>
      </c>
      <c r="F22" s="7">
        <f>SUM(F18+F19+F20+F21)</f>
        <v>5076.8298749999994</v>
      </c>
      <c r="G22" s="5" t="s">
        <v>10</v>
      </c>
      <c r="H22" s="7">
        <f>SUM(H18+H19+H20+H21)</f>
        <v>5181.4663970549991</v>
      </c>
    </row>
    <row r="23" spans="2:11" ht="12" customHeight="1" x14ac:dyDescent="0.3">
      <c r="B23" s="14"/>
      <c r="C23" s="29" t="s">
        <v>15</v>
      </c>
      <c r="D23" s="35">
        <v>5578.79</v>
      </c>
      <c r="E23" s="3" t="s">
        <v>9</v>
      </c>
      <c r="F23" s="10">
        <f>(D23)</f>
        <v>5578.79</v>
      </c>
      <c r="G23" s="3" t="s">
        <v>9</v>
      </c>
      <c r="H23" s="10">
        <f>(F27-F24)</f>
        <v>5743.3643050000001</v>
      </c>
    </row>
    <row r="24" spans="2:11" ht="12" customHeight="1" x14ac:dyDescent="0.3">
      <c r="B24" s="14"/>
      <c r="C24" s="30"/>
      <c r="D24" s="36"/>
      <c r="E24" s="4" t="s">
        <v>58</v>
      </c>
      <c r="F24" s="8">
        <f>(D23*0.8)/100</f>
        <v>44.630320000000005</v>
      </c>
      <c r="G24" s="4" t="s">
        <v>59</v>
      </c>
      <c r="H24" s="6">
        <f>(D23*0.8)/100</f>
        <v>44.630320000000005</v>
      </c>
    </row>
    <row r="25" spans="2:11" ht="12" customHeight="1" x14ac:dyDescent="0.3">
      <c r="B25" s="14"/>
      <c r="C25" s="30"/>
      <c r="D25" s="36"/>
      <c r="E25" s="4" t="s">
        <v>56</v>
      </c>
      <c r="F25" s="6">
        <f>(D23*1.35)/100</f>
        <v>75.313665</v>
      </c>
      <c r="G25" s="4" t="s">
        <v>59</v>
      </c>
      <c r="H25" s="6">
        <f>(D23*0.8)/100</f>
        <v>44.630320000000005</v>
      </c>
    </row>
    <row r="26" spans="2:11" ht="12" customHeight="1" x14ac:dyDescent="0.3">
      <c r="B26" s="14"/>
      <c r="C26" s="30"/>
      <c r="D26" s="36"/>
      <c r="E26" s="4" t="s">
        <v>54</v>
      </c>
      <c r="F26" s="6">
        <f>(D23*1.6)/100</f>
        <v>89.260640000000009</v>
      </c>
      <c r="G26" s="4" t="s">
        <v>57</v>
      </c>
      <c r="H26" s="6">
        <f>(H23*1.3)/100</f>
        <v>74.663735965000001</v>
      </c>
    </row>
    <row r="27" spans="2:11" ht="12.9" customHeight="1" thickBot="1" x14ac:dyDescent="0.35">
      <c r="B27" s="14"/>
      <c r="C27" s="31"/>
      <c r="D27" s="37"/>
      <c r="E27" s="5" t="s">
        <v>10</v>
      </c>
      <c r="F27" s="7">
        <f>SUM(F23+F24+F25+F26)</f>
        <v>5787.9946250000003</v>
      </c>
      <c r="G27" s="5" t="s">
        <v>10</v>
      </c>
      <c r="H27" s="7">
        <f>SUM(H23+H24+H25+H26)</f>
        <v>5907.2886809650008</v>
      </c>
    </row>
    <row r="28" spans="2:11" ht="12" customHeight="1" x14ac:dyDescent="0.3">
      <c r="B28" s="14"/>
      <c r="C28" s="29" t="s">
        <v>16</v>
      </c>
      <c r="D28" s="35">
        <v>5412.64</v>
      </c>
      <c r="E28" s="3" t="s">
        <v>9</v>
      </c>
      <c r="F28" s="10">
        <f>(D28)</f>
        <v>5412.64</v>
      </c>
      <c r="G28" s="3" t="s">
        <v>9</v>
      </c>
      <c r="H28" s="10">
        <f>(F32-F29)</f>
        <v>5572.3128800000004</v>
      </c>
      <c r="K28" s="9"/>
    </row>
    <row r="29" spans="2:11" ht="12" customHeight="1" x14ac:dyDescent="0.3">
      <c r="B29" s="14"/>
      <c r="C29" s="30"/>
      <c r="D29" s="36"/>
      <c r="E29" s="4" t="s">
        <v>58</v>
      </c>
      <c r="F29" s="8">
        <f>(D28*0.8)/100</f>
        <v>43.301119999999997</v>
      </c>
      <c r="G29" s="4" t="s">
        <v>59</v>
      </c>
      <c r="H29" s="6">
        <f>(D28*0.8)/100</f>
        <v>43.301119999999997</v>
      </c>
      <c r="K29" s="9"/>
    </row>
    <row r="30" spans="2:11" ht="12" customHeight="1" x14ac:dyDescent="0.3">
      <c r="B30" s="14"/>
      <c r="C30" s="30"/>
      <c r="D30" s="36"/>
      <c r="E30" s="4" t="s">
        <v>56</v>
      </c>
      <c r="F30" s="6">
        <f>(D28*1.35)/100</f>
        <v>73.070640000000012</v>
      </c>
      <c r="G30" s="4" t="s">
        <v>59</v>
      </c>
      <c r="H30" s="6">
        <f>(D28*0.8)/100</f>
        <v>43.301119999999997</v>
      </c>
      <c r="K30" s="9"/>
    </row>
    <row r="31" spans="2:11" ht="12" customHeight="1" x14ac:dyDescent="0.3">
      <c r="B31" s="14"/>
      <c r="C31" s="30"/>
      <c r="D31" s="36"/>
      <c r="E31" s="4" t="s">
        <v>54</v>
      </c>
      <c r="F31" s="6">
        <f>(D28*1.6)/100</f>
        <v>86.602239999999995</v>
      </c>
      <c r="G31" s="4" t="s">
        <v>57</v>
      </c>
      <c r="H31" s="6">
        <f>(H28*1.3)/100</f>
        <v>72.440067440000007</v>
      </c>
    </row>
    <row r="32" spans="2:11" ht="12.9" customHeight="1" thickBot="1" x14ac:dyDescent="0.35">
      <c r="B32" s="14"/>
      <c r="C32" s="31"/>
      <c r="D32" s="37"/>
      <c r="E32" s="5" t="s">
        <v>10</v>
      </c>
      <c r="F32" s="7">
        <f>SUM(F28+F29+F30+F31)</f>
        <v>5615.6140000000005</v>
      </c>
      <c r="G32" s="5" t="s">
        <v>10</v>
      </c>
      <c r="H32" s="7">
        <f>SUM(H28+H29+H30+H31)</f>
        <v>5731.3551874400009</v>
      </c>
    </row>
    <row r="33" spans="2:8" ht="12" customHeight="1" x14ac:dyDescent="0.3">
      <c r="B33" s="14"/>
      <c r="C33" s="38" t="s">
        <v>17</v>
      </c>
      <c r="D33" s="35">
        <v>5250.5</v>
      </c>
      <c r="E33" s="3" t="s">
        <v>9</v>
      </c>
      <c r="F33" s="10">
        <f>(D33)</f>
        <v>5250.5</v>
      </c>
      <c r="G33" s="3" t="s">
        <v>9</v>
      </c>
      <c r="H33" s="10">
        <f>(F37-F34)</f>
        <v>5405.3897499999994</v>
      </c>
    </row>
    <row r="34" spans="2:8" ht="12" customHeight="1" x14ac:dyDescent="0.3">
      <c r="B34" s="14"/>
      <c r="C34" s="39"/>
      <c r="D34" s="36"/>
      <c r="E34" s="4" t="s">
        <v>58</v>
      </c>
      <c r="F34" s="8">
        <f>(D33*0.8)/100</f>
        <v>42.004000000000005</v>
      </c>
      <c r="G34" s="4" t="s">
        <v>59</v>
      </c>
      <c r="H34" s="6">
        <f>(D33*0.8)/100</f>
        <v>42.004000000000005</v>
      </c>
    </row>
    <row r="35" spans="2:8" ht="12" customHeight="1" x14ac:dyDescent="0.3">
      <c r="B35" s="14"/>
      <c r="C35" s="39"/>
      <c r="D35" s="36"/>
      <c r="E35" s="4" t="s">
        <v>56</v>
      </c>
      <c r="F35" s="6">
        <f>(D33*1.35)/100</f>
        <v>70.881749999999997</v>
      </c>
      <c r="G35" s="4" t="s">
        <v>59</v>
      </c>
      <c r="H35" s="6">
        <f>(D33*0.8)/100</f>
        <v>42.004000000000005</v>
      </c>
    </row>
    <row r="36" spans="2:8" ht="12" customHeight="1" x14ac:dyDescent="0.3">
      <c r="B36" s="14"/>
      <c r="C36" s="39"/>
      <c r="D36" s="36"/>
      <c r="E36" s="4" t="s">
        <v>54</v>
      </c>
      <c r="F36" s="6">
        <f>(D33*1.6)/100</f>
        <v>84.00800000000001</v>
      </c>
      <c r="G36" s="4" t="s">
        <v>57</v>
      </c>
      <c r="H36" s="6">
        <f>(H33*1.3)/100</f>
        <v>70.270066749999998</v>
      </c>
    </row>
    <row r="37" spans="2:8" ht="12.9" customHeight="1" thickBot="1" x14ac:dyDescent="0.35">
      <c r="B37" s="14"/>
      <c r="C37" s="40"/>
      <c r="D37" s="37"/>
      <c r="E37" s="5" t="s">
        <v>10</v>
      </c>
      <c r="F37" s="7">
        <f>SUM(F33+F34+F35+F36)</f>
        <v>5447.3937499999993</v>
      </c>
      <c r="G37" s="5" t="s">
        <v>10</v>
      </c>
      <c r="H37" s="7">
        <f>SUM(H33+H34+H35+H36)</f>
        <v>5559.6678167499995</v>
      </c>
    </row>
    <row r="38" spans="2:8" ht="12" customHeight="1" x14ac:dyDescent="0.3">
      <c r="B38" s="9"/>
      <c r="C38" s="41" t="s">
        <v>18</v>
      </c>
      <c r="D38" s="35">
        <v>4893.33</v>
      </c>
      <c r="E38" s="3" t="s">
        <v>9</v>
      </c>
      <c r="F38" s="10">
        <f>(D38)</f>
        <v>4893.33</v>
      </c>
      <c r="G38" s="3" t="s">
        <v>9</v>
      </c>
      <c r="H38" s="10">
        <f>(F42-F39)</f>
        <v>5037.6832349999995</v>
      </c>
    </row>
    <row r="39" spans="2:8" ht="12" customHeight="1" x14ac:dyDescent="0.3">
      <c r="B39" s="9"/>
      <c r="C39" s="42"/>
      <c r="D39" s="36"/>
      <c r="E39" s="4" t="s">
        <v>58</v>
      </c>
      <c r="F39" s="8">
        <f>(D38*0.8)/100</f>
        <v>39.146640000000005</v>
      </c>
      <c r="G39" s="4" t="s">
        <v>59</v>
      </c>
      <c r="H39" s="6">
        <f>(D38*0.8)/100</f>
        <v>39.146640000000005</v>
      </c>
    </row>
    <row r="40" spans="2:8" ht="12" customHeight="1" x14ac:dyDescent="0.3">
      <c r="B40" s="9"/>
      <c r="C40" s="42"/>
      <c r="D40" s="36"/>
      <c r="E40" s="4" t="s">
        <v>56</v>
      </c>
      <c r="F40" s="6">
        <f>(D38*1.35)/100</f>
        <v>66.059955000000002</v>
      </c>
      <c r="G40" s="4" t="s">
        <v>59</v>
      </c>
      <c r="H40" s="6">
        <f>(D38*0.8)/100</f>
        <v>39.146640000000005</v>
      </c>
    </row>
    <row r="41" spans="2:8" ht="12" customHeight="1" x14ac:dyDescent="0.3">
      <c r="C41" s="42"/>
      <c r="D41" s="36"/>
      <c r="E41" s="4" t="s">
        <v>54</v>
      </c>
      <c r="F41" s="6">
        <f>(D38*1.6)/100</f>
        <v>78.29328000000001</v>
      </c>
      <c r="G41" s="4" t="s">
        <v>57</v>
      </c>
      <c r="H41" s="6">
        <f>(H38*1.3)/100</f>
        <v>65.489882054999995</v>
      </c>
    </row>
    <row r="42" spans="2:8" ht="12.9" customHeight="1" thickBot="1" x14ac:dyDescent="0.35">
      <c r="C42" s="43"/>
      <c r="D42" s="37"/>
      <c r="E42" s="5" t="s">
        <v>10</v>
      </c>
      <c r="F42" s="7">
        <f>SUM(F38+F39+F40+F41)</f>
        <v>5076.8298749999994</v>
      </c>
      <c r="G42" s="5" t="s">
        <v>10</v>
      </c>
      <c r="H42" s="7">
        <f>SUM(H38+H39+H40+H41)</f>
        <v>5181.4663970549991</v>
      </c>
    </row>
    <row r="43" spans="2:8" ht="12" customHeight="1" x14ac:dyDescent="0.3">
      <c r="C43" s="41" t="s">
        <v>19</v>
      </c>
      <c r="D43" s="35">
        <v>4760.7700000000004</v>
      </c>
      <c r="E43" s="3" t="s">
        <v>9</v>
      </c>
      <c r="F43" s="10">
        <f>(D43)</f>
        <v>4760.7700000000004</v>
      </c>
      <c r="G43" s="3" t="s">
        <v>9</v>
      </c>
      <c r="H43" s="10">
        <f>(F47-F44)</f>
        <v>4901.2127150000006</v>
      </c>
    </row>
    <row r="44" spans="2:8" ht="12" customHeight="1" x14ac:dyDescent="0.3">
      <c r="C44" s="42"/>
      <c r="D44" s="36"/>
      <c r="E44" s="4" t="s">
        <v>58</v>
      </c>
      <c r="F44" s="8">
        <f>(D43*0.8)/100</f>
        <v>38.086160000000007</v>
      </c>
      <c r="G44" s="4" t="s">
        <v>59</v>
      </c>
      <c r="H44" s="6">
        <f>(D43*0.8)/100</f>
        <v>38.086160000000007</v>
      </c>
    </row>
    <row r="45" spans="2:8" ht="12" customHeight="1" x14ac:dyDescent="0.3">
      <c r="C45" s="42"/>
      <c r="D45" s="36"/>
      <c r="E45" s="4" t="s">
        <v>56</v>
      </c>
      <c r="F45" s="6">
        <f>(D43*1.35)/100</f>
        <v>64.270395000000008</v>
      </c>
      <c r="G45" s="4" t="s">
        <v>59</v>
      </c>
      <c r="H45" s="6">
        <f>(D43*0.8)/100</f>
        <v>38.086160000000007</v>
      </c>
    </row>
    <row r="46" spans="2:8" ht="12" customHeight="1" x14ac:dyDescent="0.3">
      <c r="C46" s="42"/>
      <c r="D46" s="36"/>
      <c r="E46" s="4" t="s">
        <v>54</v>
      </c>
      <c r="F46" s="6">
        <f>(D43*1.6)/100</f>
        <v>76.172320000000013</v>
      </c>
      <c r="G46" s="4" t="s">
        <v>57</v>
      </c>
      <c r="H46" s="6">
        <f>(H43*1.3)/100</f>
        <v>63.715765295000011</v>
      </c>
    </row>
    <row r="47" spans="2:8" ht="12.9" customHeight="1" thickBot="1" x14ac:dyDescent="0.35">
      <c r="C47" s="43"/>
      <c r="D47" s="37"/>
      <c r="E47" s="5" t="s">
        <v>10</v>
      </c>
      <c r="F47" s="7">
        <f>SUM(F43+F44+F45+F46)</f>
        <v>4939.2988750000004</v>
      </c>
      <c r="G47" s="5" t="s">
        <v>10</v>
      </c>
      <c r="H47" s="7">
        <f>SUM(H43+H44+H45+H46)</f>
        <v>5041.1008002950002</v>
      </c>
    </row>
    <row r="48" spans="2:8" ht="12" customHeight="1" x14ac:dyDescent="0.3">
      <c r="C48" s="41" t="s">
        <v>20</v>
      </c>
      <c r="D48" s="35">
        <v>6019.9</v>
      </c>
      <c r="E48" s="3" t="s">
        <v>9</v>
      </c>
      <c r="F48" s="10">
        <f>(D48)</f>
        <v>6019.9</v>
      </c>
      <c r="G48" s="3" t="s">
        <v>9</v>
      </c>
      <c r="H48" s="10">
        <f>(F52-F49)</f>
        <v>6197.4870499999997</v>
      </c>
    </row>
    <row r="49" spans="3:8" ht="12" customHeight="1" x14ac:dyDescent="0.3">
      <c r="C49" s="42"/>
      <c r="D49" s="36"/>
      <c r="E49" s="4" t="s">
        <v>58</v>
      </c>
      <c r="F49" s="8">
        <f>(D48*0.8)/100</f>
        <v>48.159199999999998</v>
      </c>
      <c r="G49" s="4" t="s">
        <v>59</v>
      </c>
      <c r="H49" s="6">
        <f>(D48*0.8)/100</f>
        <v>48.159199999999998</v>
      </c>
    </row>
    <row r="50" spans="3:8" ht="12" customHeight="1" x14ac:dyDescent="0.3">
      <c r="C50" s="42"/>
      <c r="D50" s="36"/>
      <c r="E50" s="4" t="s">
        <v>56</v>
      </c>
      <c r="F50" s="6">
        <f>(D48*1.35)/100</f>
        <v>81.268649999999994</v>
      </c>
      <c r="G50" s="4" t="s">
        <v>59</v>
      </c>
      <c r="H50" s="6">
        <f>(D48*0.8)/100</f>
        <v>48.159199999999998</v>
      </c>
    </row>
    <row r="51" spans="3:8" ht="12" customHeight="1" x14ac:dyDescent="0.3">
      <c r="C51" s="42"/>
      <c r="D51" s="36"/>
      <c r="E51" s="4" t="s">
        <v>54</v>
      </c>
      <c r="F51" s="6">
        <f>(D48*1.6)/100</f>
        <v>96.318399999999997</v>
      </c>
      <c r="G51" s="4" t="s">
        <v>57</v>
      </c>
      <c r="H51" s="6">
        <f>(H48*1.3)/100</f>
        <v>80.56733165</v>
      </c>
    </row>
    <row r="52" spans="3:8" ht="12.9" customHeight="1" thickBot="1" x14ac:dyDescent="0.35">
      <c r="C52" s="43"/>
      <c r="D52" s="37"/>
      <c r="E52" s="5" t="s">
        <v>10</v>
      </c>
      <c r="F52" s="7">
        <f>SUM(F48+F49+F50+F51)</f>
        <v>6245.6462499999998</v>
      </c>
      <c r="G52" s="5" t="s">
        <v>10</v>
      </c>
      <c r="H52" s="7">
        <f>SUM(H48+H49+H50+H51)</f>
        <v>6374.3727816499995</v>
      </c>
    </row>
    <row r="53" spans="3:8" ht="12" customHeight="1" x14ac:dyDescent="0.3">
      <c r="C53" s="41" t="s">
        <v>21</v>
      </c>
      <c r="D53" s="35">
        <v>5800.25</v>
      </c>
      <c r="E53" s="3" t="s">
        <v>9</v>
      </c>
      <c r="F53" s="10">
        <f>(D53)</f>
        <v>5800.25</v>
      </c>
      <c r="G53" s="3" t="s">
        <v>9</v>
      </c>
      <c r="H53" s="10">
        <f>(F57-F54)</f>
        <v>5971.3573750000005</v>
      </c>
    </row>
    <row r="54" spans="3:8" ht="12" customHeight="1" x14ac:dyDescent="0.3">
      <c r="C54" s="42"/>
      <c r="D54" s="36"/>
      <c r="E54" s="4" t="s">
        <v>58</v>
      </c>
      <c r="F54" s="8">
        <f>(D53*0.8)/100</f>
        <v>46.402000000000001</v>
      </c>
      <c r="G54" s="4" t="s">
        <v>59</v>
      </c>
      <c r="H54" s="6">
        <f>(D53*0.8)/100</f>
        <v>46.402000000000001</v>
      </c>
    </row>
    <row r="55" spans="3:8" ht="12" customHeight="1" x14ac:dyDescent="0.3">
      <c r="C55" s="42"/>
      <c r="D55" s="36"/>
      <c r="E55" s="4" t="s">
        <v>56</v>
      </c>
      <c r="F55" s="6">
        <f>(D53*1.35)/100</f>
        <v>78.303375000000003</v>
      </c>
      <c r="G55" s="4" t="s">
        <v>59</v>
      </c>
      <c r="H55" s="6">
        <f>(D53*0.8)/100</f>
        <v>46.402000000000001</v>
      </c>
    </row>
    <row r="56" spans="3:8" ht="12" customHeight="1" x14ac:dyDescent="0.3">
      <c r="C56" s="42"/>
      <c r="D56" s="36"/>
      <c r="E56" s="4" t="s">
        <v>54</v>
      </c>
      <c r="F56" s="6">
        <f>(D53*1.6)/100</f>
        <v>92.804000000000002</v>
      </c>
      <c r="G56" s="4" t="s">
        <v>57</v>
      </c>
      <c r="H56" s="6">
        <f>(H53*1.3)/100</f>
        <v>77.627645875000013</v>
      </c>
    </row>
    <row r="57" spans="3:8" ht="12.9" customHeight="1" thickBot="1" x14ac:dyDescent="0.35">
      <c r="C57" s="43"/>
      <c r="D57" s="37"/>
      <c r="E57" s="5" t="s">
        <v>10</v>
      </c>
      <c r="F57" s="7">
        <f>SUM(F53+F54+F55+F56)</f>
        <v>6017.7593750000005</v>
      </c>
      <c r="G57" s="5" t="s">
        <v>10</v>
      </c>
      <c r="H57" s="7">
        <f>SUM(H53+H54+H55+H56)</f>
        <v>6141.7890208750005</v>
      </c>
    </row>
    <row r="58" spans="3:8" ht="12" customHeight="1" x14ac:dyDescent="0.3">
      <c r="C58" s="41" t="s">
        <v>22</v>
      </c>
      <c r="D58" s="35">
        <v>5370.58</v>
      </c>
      <c r="E58" s="3" t="s">
        <v>9</v>
      </c>
      <c r="F58" s="10">
        <f>(D58)</f>
        <v>5370.58</v>
      </c>
      <c r="G58" s="3" t="s">
        <v>9</v>
      </c>
      <c r="H58" s="10">
        <f>(F62-F59)</f>
        <v>5529.0121100000006</v>
      </c>
    </row>
    <row r="59" spans="3:8" ht="12" customHeight="1" x14ac:dyDescent="0.3">
      <c r="C59" s="42"/>
      <c r="D59" s="36"/>
      <c r="E59" s="4" t="s">
        <v>58</v>
      </c>
      <c r="F59" s="8">
        <f>(D58*0.8)/100</f>
        <v>42.964640000000003</v>
      </c>
      <c r="G59" s="4" t="s">
        <v>59</v>
      </c>
      <c r="H59" s="6">
        <f>(D58*0.8)/100</f>
        <v>42.964640000000003</v>
      </c>
    </row>
    <row r="60" spans="3:8" ht="12" customHeight="1" x14ac:dyDescent="0.3">
      <c r="C60" s="42"/>
      <c r="D60" s="36"/>
      <c r="E60" s="4" t="s">
        <v>56</v>
      </c>
      <c r="F60" s="6">
        <f>(D58*1.35)/100</f>
        <v>72.502830000000003</v>
      </c>
      <c r="G60" s="4" t="s">
        <v>59</v>
      </c>
      <c r="H60" s="6">
        <f>(D58*0.8)/100</f>
        <v>42.964640000000003</v>
      </c>
    </row>
    <row r="61" spans="3:8" ht="12" customHeight="1" x14ac:dyDescent="0.3">
      <c r="C61" s="42"/>
      <c r="D61" s="36"/>
      <c r="E61" s="4" t="s">
        <v>54</v>
      </c>
      <c r="F61" s="6">
        <f>(D58*1.6)/100</f>
        <v>85.929280000000006</v>
      </c>
      <c r="G61" s="4" t="s">
        <v>57</v>
      </c>
      <c r="H61" s="6">
        <f>(H58*1.3)/100</f>
        <v>71.877157430000011</v>
      </c>
    </row>
    <row r="62" spans="3:8" ht="12.9" customHeight="1" thickBot="1" x14ac:dyDescent="0.35">
      <c r="C62" s="43"/>
      <c r="D62" s="37"/>
      <c r="E62" s="5" t="s">
        <v>10</v>
      </c>
      <c r="F62" s="7">
        <f>SUM(F58+F59+F60+F61)</f>
        <v>5571.9767500000007</v>
      </c>
      <c r="G62" s="5" t="s">
        <v>10</v>
      </c>
      <c r="H62" s="7">
        <f>SUM(H58+H59+H60+H61)</f>
        <v>5686.8185474300008</v>
      </c>
    </row>
    <row r="63" spans="3:8" ht="12" customHeight="1" x14ac:dyDescent="0.3">
      <c r="C63" s="41" t="s">
        <v>23</v>
      </c>
      <c r="D63" s="35">
        <v>5229.42</v>
      </c>
      <c r="E63" s="3" t="s">
        <v>9</v>
      </c>
      <c r="F63" s="10">
        <f>(D63)</f>
        <v>5229.42</v>
      </c>
      <c r="G63" s="3" t="s">
        <v>9</v>
      </c>
      <c r="H63" s="10">
        <f>(F67-F64)</f>
        <v>5383.6878900000002</v>
      </c>
    </row>
    <row r="64" spans="3:8" ht="12" customHeight="1" x14ac:dyDescent="0.3">
      <c r="C64" s="42"/>
      <c r="D64" s="36"/>
      <c r="E64" s="4" t="s">
        <v>58</v>
      </c>
      <c r="F64" s="8">
        <f>(D63*0.8)/100</f>
        <v>41.835360000000001</v>
      </c>
      <c r="G64" s="4" t="s">
        <v>59</v>
      </c>
      <c r="H64" s="6">
        <f>(D63*0.8)/100</f>
        <v>41.835360000000001</v>
      </c>
    </row>
    <row r="65" spans="3:11" ht="12" customHeight="1" x14ac:dyDescent="0.3">
      <c r="C65" s="42"/>
      <c r="D65" s="36"/>
      <c r="E65" s="4" t="s">
        <v>56</v>
      </c>
      <c r="F65" s="6">
        <f>(D63*1.35)/100</f>
        <v>70.597170000000006</v>
      </c>
      <c r="G65" s="4" t="s">
        <v>59</v>
      </c>
      <c r="H65" s="6">
        <f>(D63*0.8)/100</f>
        <v>41.835360000000001</v>
      </c>
    </row>
    <row r="66" spans="3:11" ht="12" customHeight="1" x14ac:dyDescent="0.3">
      <c r="C66" s="42"/>
      <c r="D66" s="36"/>
      <c r="E66" s="4" t="s">
        <v>54</v>
      </c>
      <c r="F66" s="6">
        <f>(D63*1.6)/100</f>
        <v>83.670720000000003</v>
      </c>
      <c r="G66" s="4" t="s">
        <v>57</v>
      </c>
      <c r="H66" s="6">
        <f>(H63*1.3)/100</f>
        <v>69.987942570000001</v>
      </c>
    </row>
    <row r="67" spans="3:11" ht="12.9" customHeight="1" thickBot="1" x14ac:dyDescent="0.35">
      <c r="C67" s="43"/>
      <c r="D67" s="37"/>
      <c r="E67" s="5" t="s">
        <v>10</v>
      </c>
      <c r="F67" s="7">
        <f>SUM(F63+F64+F65+F66)</f>
        <v>5425.5232500000002</v>
      </c>
      <c r="G67" s="5" t="s">
        <v>10</v>
      </c>
      <c r="H67" s="7">
        <f>SUM(H63+H64+H65+H66)</f>
        <v>5537.3465525700003</v>
      </c>
      <c r="K67" s="9"/>
    </row>
    <row r="68" spans="3:11" ht="12" customHeight="1" x14ac:dyDescent="0.3">
      <c r="C68" s="41" t="s">
        <v>24</v>
      </c>
      <c r="D68" s="35">
        <v>4893.33</v>
      </c>
      <c r="E68" s="3" t="s">
        <v>9</v>
      </c>
      <c r="F68" s="10">
        <f>(D68)</f>
        <v>4893.33</v>
      </c>
      <c r="G68" s="3" t="s">
        <v>9</v>
      </c>
      <c r="H68" s="10">
        <f>(F72-F69)</f>
        <v>5037.6832349999995</v>
      </c>
      <c r="K68" s="9"/>
    </row>
    <row r="69" spans="3:11" ht="12" customHeight="1" x14ac:dyDescent="0.3">
      <c r="C69" s="42"/>
      <c r="D69" s="36"/>
      <c r="E69" s="4" t="s">
        <v>58</v>
      </c>
      <c r="F69" s="8">
        <f>(D68*0.8)/100</f>
        <v>39.146640000000005</v>
      </c>
      <c r="G69" s="4" t="s">
        <v>59</v>
      </c>
      <c r="H69" s="6">
        <f>(D68*0.8)/100</f>
        <v>39.146640000000005</v>
      </c>
      <c r="K69" s="9"/>
    </row>
    <row r="70" spans="3:11" ht="12" customHeight="1" x14ac:dyDescent="0.3">
      <c r="C70" s="42"/>
      <c r="D70" s="36"/>
      <c r="E70" s="4" t="s">
        <v>56</v>
      </c>
      <c r="F70" s="6">
        <f>(D68*1.35)/100</f>
        <v>66.059955000000002</v>
      </c>
      <c r="G70" s="4" t="s">
        <v>59</v>
      </c>
      <c r="H70" s="6">
        <f>(D68*0.8)/100</f>
        <v>39.146640000000005</v>
      </c>
      <c r="K70" s="9"/>
    </row>
    <row r="71" spans="3:11" ht="12" customHeight="1" x14ac:dyDescent="0.3">
      <c r="C71" s="42"/>
      <c r="D71" s="36"/>
      <c r="E71" s="4" t="s">
        <v>54</v>
      </c>
      <c r="F71" s="6">
        <f>(D68*1.6)/100</f>
        <v>78.29328000000001</v>
      </c>
      <c r="G71" s="4" t="s">
        <v>57</v>
      </c>
      <c r="H71" s="6">
        <f>(H68*1.3)/100</f>
        <v>65.489882054999995</v>
      </c>
    </row>
    <row r="72" spans="3:11" ht="12.9" customHeight="1" thickBot="1" x14ac:dyDescent="0.35">
      <c r="C72" s="43"/>
      <c r="D72" s="37"/>
      <c r="E72" s="5" t="s">
        <v>10</v>
      </c>
      <c r="F72" s="7">
        <f>SUM(F68+F69+F70+F71)</f>
        <v>5076.8298749999994</v>
      </c>
      <c r="G72" s="5" t="s">
        <v>10</v>
      </c>
      <c r="H72" s="7">
        <f>SUM(H68+H69+H70+H71)</f>
        <v>5181.4663970549991</v>
      </c>
    </row>
    <row r="73" spans="3:11" ht="12" customHeight="1" x14ac:dyDescent="0.3">
      <c r="C73" s="41" t="s">
        <v>25</v>
      </c>
      <c r="D73" s="35">
        <v>5793.16</v>
      </c>
      <c r="E73" s="3" t="s">
        <v>9</v>
      </c>
      <c r="F73" s="10">
        <f>(D73)</f>
        <v>5793.16</v>
      </c>
      <c r="G73" s="3" t="s">
        <v>9</v>
      </c>
      <c r="H73" s="10">
        <f>(F77-F74)</f>
        <v>5964.058219999999</v>
      </c>
    </row>
    <row r="74" spans="3:11" ht="12" customHeight="1" x14ac:dyDescent="0.3">
      <c r="C74" s="42"/>
      <c r="D74" s="36"/>
      <c r="E74" s="4" t="s">
        <v>58</v>
      </c>
      <c r="F74" s="8">
        <f>(D73*0.8)/100</f>
        <v>46.345280000000002</v>
      </c>
      <c r="G74" s="4" t="s">
        <v>59</v>
      </c>
      <c r="H74" s="6">
        <f>(D73*0.8)/100</f>
        <v>46.345280000000002</v>
      </c>
    </row>
    <row r="75" spans="3:11" ht="12" customHeight="1" x14ac:dyDescent="0.3">
      <c r="C75" s="42"/>
      <c r="D75" s="36"/>
      <c r="E75" s="4" t="s">
        <v>56</v>
      </c>
      <c r="F75" s="6">
        <f>(D73*1.35)/100</f>
        <v>78.207660000000004</v>
      </c>
      <c r="G75" s="4" t="s">
        <v>59</v>
      </c>
      <c r="H75" s="6">
        <f>(D73*0.8)/100</f>
        <v>46.345280000000002</v>
      </c>
    </row>
    <row r="76" spans="3:11" ht="12" customHeight="1" x14ac:dyDescent="0.3">
      <c r="C76" s="42"/>
      <c r="D76" s="36"/>
      <c r="E76" s="4" t="s">
        <v>54</v>
      </c>
      <c r="F76" s="6">
        <f>(D73*1.6)/100</f>
        <v>92.690560000000005</v>
      </c>
      <c r="G76" s="4" t="s">
        <v>57</v>
      </c>
      <c r="H76" s="6">
        <f>(H73*1.3)/100</f>
        <v>77.532756859999992</v>
      </c>
    </row>
    <row r="77" spans="3:11" ht="12.9" customHeight="1" thickBot="1" x14ac:dyDescent="0.35">
      <c r="C77" s="43"/>
      <c r="D77" s="37"/>
      <c r="E77" s="5" t="s">
        <v>10</v>
      </c>
      <c r="F77" s="7">
        <f>SUM(F73+F74+F75+F76)</f>
        <v>6010.4034999999994</v>
      </c>
      <c r="G77" s="5" t="s">
        <v>10</v>
      </c>
      <c r="H77" s="7">
        <f>SUM(H73+H74+H75+H76)</f>
        <v>6134.2815368599977</v>
      </c>
    </row>
    <row r="78" spans="3:11" ht="12" customHeight="1" x14ac:dyDescent="0.3">
      <c r="C78" s="41" t="s">
        <v>26</v>
      </c>
      <c r="D78" s="35">
        <v>5416.04</v>
      </c>
      <c r="E78" s="3" t="s">
        <v>9</v>
      </c>
      <c r="F78" s="10">
        <f>(D78)</f>
        <v>5416.04</v>
      </c>
      <c r="G78" s="3" t="s">
        <v>9</v>
      </c>
      <c r="H78" s="10">
        <f>(F82-F79)</f>
        <v>5575.8131800000001</v>
      </c>
    </row>
    <row r="79" spans="3:11" ht="12" customHeight="1" x14ac:dyDescent="0.3">
      <c r="C79" s="42"/>
      <c r="D79" s="36"/>
      <c r="E79" s="4" t="s">
        <v>58</v>
      </c>
      <c r="F79" s="8">
        <f>(D78*0.8)/100</f>
        <v>43.328320000000005</v>
      </c>
      <c r="G79" s="4" t="s">
        <v>59</v>
      </c>
      <c r="H79" s="6">
        <f>(D78*0.8)/100</f>
        <v>43.328320000000005</v>
      </c>
    </row>
    <row r="80" spans="3:11" ht="12" customHeight="1" x14ac:dyDescent="0.3">
      <c r="C80" s="42"/>
      <c r="D80" s="36"/>
      <c r="E80" s="4" t="s">
        <v>56</v>
      </c>
      <c r="F80" s="6">
        <f>(D78*1.35)/100</f>
        <v>73.116540000000001</v>
      </c>
      <c r="G80" s="4" t="s">
        <v>59</v>
      </c>
      <c r="H80" s="6">
        <f>(D78*0.8)/100</f>
        <v>43.328320000000005</v>
      </c>
    </row>
    <row r="81" spans="2:11" ht="12" customHeight="1" x14ac:dyDescent="0.3">
      <c r="C81" s="42"/>
      <c r="D81" s="36"/>
      <c r="E81" s="4" t="s">
        <v>54</v>
      </c>
      <c r="F81" s="6">
        <f>(D78*1.6)/100</f>
        <v>86.65664000000001</v>
      </c>
      <c r="G81" s="4" t="s">
        <v>57</v>
      </c>
      <c r="H81" s="6">
        <f>(H78*1.3)/100</f>
        <v>72.485571340000007</v>
      </c>
    </row>
    <row r="82" spans="2:11" ht="12.9" customHeight="1" thickBot="1" x14ac:dyDescent="0.35">
      <c r="C82" s="43"/>
      <c r="D82" s="37"/>
      <c r="E82" s="5" t="s">
        <v>10</v>
      </c>
      <c r="F82" s="7">
        <f>SUM(F78+F79+F80+F81)</f>
        <v>5619.1414999999997</v>
      </c>
      <c r="G82" s="5" t="s">
        <v>10</v>
      </c>
      <c r="H82" s="7">
        <f>SUM(H78+H79+H80+H81)</f>
        <v>5734.9553913399996</v>
      </c>
    </row>
    <row r="83" spans="2:11" ht="12" customHeight="1" x14ac:dyDescent="0.3">
      <c r="B83" s="14"/>
      <c r="C83" s="38" t="s">
        <v>27</v>
      </c>
      <c r="D83" s="35">
        <v>5229.42</v>
      </c>
      <c r="E83" s="3" t="s">
        <v>9</v>
      </c>
      <c r="F83" s="10">
        <f>(D83)</f>
        <v>5229.42</v>
      </c>
      <c r="G83" s="3" t="s">
        <v>9</v>
      </c>
      <c r="H83" s="10">
        <f>(F87-F84)</f>
        <v>5383.6878900000002</v>
      </c>
    </row>
    <row r="84" spans="2:11" ht="12" customHeight="1" x14ac:dyDescent="0.3">
      <c r="B84" s="14"/>
      <c r="C84" s="39"/>
      <c r="D84" s="36"/>
      <c r="E84" s="4" t="s">
        <v>58</v>
      </c>
      <c r="F84" s="8">
        <f>(D83*0.8)/100</f>
        <v>41.835360000000001</v>
      </c>
      <c r="G84" s="4" t="s">
        <v>59</v>
      </c>
      <c r="H84" s="6">
        <f>(D83*0.8)/100</f>
        <v>41.835360000000001</v>
      </c>
    </row>
    <row r="85" spans="2:11" ht="12" customHeight="1" x14ac:dyDescent="0.3">
      <c r="B85" s="14"/>
      <c r="C85" s="39"/>
      <c r="D85" s="36"/>
      <c r="E85" s="4" t="s">
        <v>56</v>
      </c>
      <c r="F85" s="6">
        <f>(D83*1.35)/100</f>
        <v>70.597170000000006</v>
      </c>
      <c r="G85" s="4" t="s">
        <v>59</v>
      </c>
      <c r="H85" s="6">
        <f>(D83*0.8)/100</f>
        <v>41.835360000000001</v>
      </c>
    </row>
    <row r="86" spans="2:11" ht="12" customHeight="1" x14ac:dyDescent="0.3">
      <c r="B86" s="14"/>
      <c r="C86" s="39"/>
      <c r="D86" s="36"/>
      <c r="E86" s="4" t="s">
        <v>54</v>
      </c>
      <c r="F86" s="6">
        <f>(D83*1.6)/100</f>
        <v>83.670720000000003</v>
      </c>
      <c r="G86" s="4" t="s">
        <v>57</v>
      </c>
      <c r="H86" s="6">
        <f>(H83*1.3)/100</f>
        <v>69.987942570000001</v>
      </c>
    </row>
    <row r="87" spans="2:11" ht="12.9" customHeight="1" thickBot="1" x14ac:dyDescent="0.35">
      <c r="B87" s="14"/>
      <c r="C87" s="40"/>
      <c r="D87" s="37"/>
      <c r="E87" s="5" t="s">
        <v>10</v>
      </c>
      <c r="F87" s="7">
        <f>SUM(F83+F84+F85+F86)</f>
        <v>5425.5232500000002</v>
      </c>
      <c r="G87" s="5" t="s">
        <v>10</v>
      </c>
      <c r="H87" s="7">
        <f>SUM(H83+H84+H85+H86)</f>
        <v>5537.3465525700003</v>
      </c>
    </row>
    <row r="88" spans="2:11" ht="12" customHeight="1" x14ac:dyDescent="0.3">
      <c r="B88" s="14"/>
      <c r="C88" s="38" t="s">
        <v>28</v>
      </c>
      <c r="D88" s="35">
        <v>4893.33</v>
      </c>
      <c r="E88" s="3" t="s">
        <v>9</v>
      </c>
      <c r="F88" s="10">
        <f>(D88)</f>
        <v>4893.33</v>
      </c>
      <c r="G88" s="3" t="s">
        <v>9</v>
      </c>
      <c r="H88" s="10">
        <f>(F92-F89)</f>
        <v>5037.6832349999995</v>
      </c>
    </row>
    <row r="89" spans="2:11" ht="12" customHeight="1" x14ac:dyDescent="0.3">
      <c r="B89" s="14"/>
      <c r="C89" s="39"/>
      <c r="D89" s="36"/>
      <c r="E89" s="4" t="s">
        <v>58</v>
      </c>
      <c r="F89" s="8">
        <f>(D88*0.8)/100</f>
        <v>39.146640000000005</v>
      </c>
      <c r="G89" s="4" t="s">
        <v>59</v>
      </c>
      <c r="H89" s="6">
        <f>(D88*0.8)/100</f>
        <v>39.146640000000005</v>
      </c>
    </row>
    <row r="90" spans="2:11" ht="12" customHeight="1" x14ac:dyDescent="0.3">
      <c r="B90" s="14"/>
      <c r="C90" s="39"/>
      <c r="D90" s="36"/>
      <c r="E90" s="4" t="s">
        <v>56</v>
      </c>
      <c r="F90" s="6">
        <f>(D88*1.35)/100</f>
        <v>66.059955000000002</v>
      </c>
      <c r="G90" s="4" t="s">
        <v>59</v>
      </c>
      <c r="H90" s="6">
        <f>(D88*0.8)/100</f>
        <v>39.146640000000005</v>
      </c>
    </row>
    <row r="91" spans="2:11" ht="12" customHeight="1" x14ac:dyDescent="0.3">
      <c r="B91" s="14"/>
      <c r="C91" s="39"/>
      <c r="D91" s="36"/>
      <c r="E91" s="4" t="s">
        <v>54</v>
      </c>
      <c r="F91" s="6">
        <f>(D88*1.6)/100</f>
        <v>78.29328000000001</v>
      </c>
      <c r="G91" s="4" t="s">
        <v>57</v>
      </c>
      <c r="H91" s="6">
        <f>(H88*1.3)/100</f>
        <v>65.489882054999995</v>
      </c>
    </row>
    <row r="92" spans="2:11" ht="12.9" customHeight="1" thickBot="1" x14ac:dyDescent="0.35">
      <c r="B92" s="14"/>
      <c r="C92" s="40"/>
      <c r="D92" s="37"/>
      <c r="E92" s="5" t="s">
        <v>10</v>
      </c>
      <c r="F92" s="7">
        <f>SUM(F88+F89+F90+F91)</f>
        <v>5076.8298749999994</v>
      </c>
      <c r="G92" s="5" t="s">
        <v>10</v>
      </c>
      <c r="H92" s="7">
        <f>SUM(H88+H89+H90+H91)</f>
        <v>5181.4663970549991</v>
      </c>
    </row>
    <row r="93" spans="2:11" ht="4.5" customHeight="1" x14ac:dyDescent="0.3"/>
    <row r="94" spans="2:11" x14ac:dyDescent="0.3">
      <c r="B94" s="13" t="s">
        <v>30</v>
      </c>
      <c r="K94" s="9"/>
    </row>
    <row r="95" spans="2:11" ht="2.25" customHeight="1" x14ac:dyDescent="0.3">
      <c r="B95" s="13"/>
    </row>
    <row r="96" spans="2:11" x14ac:dyDescent="0.3">
      <c r="B96" s="16" t="s">
        <v>43</v>
      </c>
      <c r="C96" s="15"/>
      <c r="D96" s="15"/>
      <c r="E96" s="15"/>
      <c r="F96" s="15"/>
      <c r="K96" s="9"/>
    </row>
    <row r="97" spans="2:6" ht="3" customHeight="1" x14ac:dyDescent="0.3">
      <c r="B97" s="15"/>
      <c r="C97" s="15"/>
      <c r="D97" s="15"/>
      <c r="E97" s="15"/>
      <c r="F97" s="15"/>
    </row>
    <row r="98" spans="2:6" x14ac:dyDescent="0.3">
      <c r="B98" s="15" t="s">
        <v>42</v>
      </c>
      <c r="C98" s="15"/>
      <c r="D98" s="15"/>
      <c r="E98" s="15"/>
      <c r="F98" s="15"/>
    </row>
    <row r="99" spans="2:6" ht="3" customHeight="1" x14ac:dyDescent="0.3">
      <c r="B99" s="15"/>
      <c r="C99" s="15"/>
      <c r="D99" s="15"/>
      <c r="E99" s="15"/>
      <c r="F99" s="15"/>
    </row>
    <row r="100" spans="2:6" x14ac:dyDescent="0.3">
      <c r="B100" s="15" t="s">
        <v>41</v>
      </c>
      <c r="C100" s="15"/>
      <c r="D100" s="15"/>
      <c r="E100" s="15"/>
      <c r="F100" s="15"/>
    </row>
    <row r="101" spans="2:6" x14ac:dyDescent="0.3">
      <c r="B101" s="16" t="s">
        <v>32</v>
      </c>
      <c r="C101" s="15"/>
      <c r="D101" s="15"/>
      <c r="E101" s="15"/>
      <c r="F101" s="15"/>
    </row>
    <row r="102" spans="2:6" ht="4.5" customHeight="1" x14ac:dyDescent="0.3">
      <c r="B102" s="15"/>
      <c r="C102" s="15"/>
      <c r="D102" s="15"/>
      <c r="E102" s="15"/>
      <c r="F102" s="15"/>
    </row>
    <row r="103" spans="2:6" x14ac:dyDescent="0.3">
      <c r="B103" s="15" t="s">
        <v>40</v>
      </c>
      <c r="C103" s="15"/>
      <c r="D103" s="15"/>
      <c r="E103" s="15"/>
      <c r="F103" s="15"/>
    </row>
    <row r="104" spans="2:6" ht="3" customHeight="1" x14ac:dyDescent="0.3">
      <c r="B104" s="15"/>
      <c r="C104" s="15"/>
      <c r="D104" s="15"/>
      <c r="E104" s="15"/>
      <c r="F104" s="15"/>
    </row>
    <row r="105" spans="2:6" x14ac:dyDescent="0.3">
      <c r="B105" s="15" t="s">
        <v>39</v>
      </c>
      <c r="C105" s="15"/>
      <c r="D105" s="15"/>
      <c r="E105" s="15"/>
      <c r="F105" s="15"/>
    </row>
    <row r="106" spans="2:6" x14ac:dyDescent="0.3">
      <c r="B106" s="16" t="s">
        <v>33</v>
      </c>
      <c r="C106" s="15"/>
      <c r="D106" s="15"/>
      <c r="E106" s="15"/>
      <c r="F106" s="15"/>
    </row>
  </sheetData>
  <mergeCells count="40">
    <mergeCell ref="C88:C92"/>
    <mergeCell ref="D88:D92"/>
    <mergeCell ref="C68:C72"/>
    <mergeCell ref="D68:D72"/>
    <mergeCell ref="C73:C77"/>
    <mergeCell ref="D73:D77"/>
    <mergeCell ref="B2:I2"/>
    <mergeCell ref="A3:J3"/>
    <mergeCell ref="C1:H1"/>
    <mergeCell ref="C5:H5"/>
    <mergeCell ref="C83:C87"/>
    <mergeCell ref="D83:D87"/>
    <mergeCell ref="C78:C82"/>
    <mergeCell ref="D78:D82"/>
    <mergeCell ref="C53:C57"/>
    <mergeCell ref="D53:D57"/>
    <mergeCell ref="C58:C62"/>
    <mergeCell ref="D58:D62"/>
    <mergeCell ref="C63:C67"/>
    <mergeCell ref="D63:D67"/>
    <mergeCell ref="C33:C37"/>
    <mergeCell ref="D33:D37"/>
    <mergeCell ref="C38:C42"/>
    <mergeCell ref="D38:D42"/>
    <mergeCell ref="C48:C52"/>
    <mergeCell ref="D48:D52"/>
    <mergeCell ref="C43:C47"/>
    <mergeCell ref="D43:D47"/>
    <mergeCell ref="C18:C22"/>
    <mergeCell ref="D18:D22"/>
    <mergeCell ref="C23:C27"/>
    <mergeCell ref="D23:D27"/>
    <mergeCell ref="C28:C32"/>
    <mergeCell ref="D28:D32"/>
    <mergeCell ref="E7:F7"/>
    <mergeCell ref="G7:H7"/>
    <mergeCell ref="C8:C12"/>
    <mergeCell ref="D8:D12"/>
    <mergeCell ref="C13:C17"/>
    <mergeCell ref="D13:D17"/>
  </mergeCells>
  <pageMargins left="1.4173228346456694" right="0.23622047244094491" top="0" bottom="0.74803149606299213" header="0.19685039370078741" footer="0.31496062992125984"/>
  <pageSetup paperSize="5" scale="68" fitToWidth="0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RAMA GENERAL</vt:lpstr>
      <vt:lpstr>ASERRADEROS</vt:lpstr>
      <vt:lpstr>TERCIADOS</vt:lpstr>
      <vt:lpstr>AGLOMERADOS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</dc:creator>
  <cp:lastModifiedBy>Usuario</cp:lastModifiedBy>
  <cp:lastPrinted>2024-08-30T14:41:03Z</cp:lastPrinted>
  <dcterms:created xsi:type="dcterms:W3CDTF">2021-02-23T23:30:58Z</dcterms:created>
  <dcterms:modified xsi:type="dcterms:W3CDTF">2025-11-28T22:09:30Z</dcterms:modified>
</cp:coreProperties>
</file>