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7590"/>
  </bookViews>
  <sheets>
    <sheet name="RAMA GENERAL" sheetId="1" r:id="rId1"/>
    <sheet name="ASERRADEROS" sheetId="5" r:id="rId2"/>
    <sheet name="TERCIADOS" sheetId="6" r:id="rId3"/>
    <sheet name="AGLOMERADOS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4" l="1"/>
  <c r="I121" i="4"/>
  <c r="G121" i="4"/>
  <c r="E121" i="4"/>
  <c r="I120" i="4"/>
  <c r="G120" i="4"/>
  <c r="I119" i="4"/>
  <c r="I118" i="4"/>
  <c r="I117" i="4"/>
  <c r="I122" i="4" s="1"/>
  <c r="G117" i="4"/>
  <c r="G122" i="4" s="1"/>
  <c r="E117" i="4"/>
  <c r="E116" i="4"/>
  <c r="I115" i="4"/>
  <c r="G115" i="4"/>
  <c r="E115" i="4"/>
  <c r="I114" i="4"/>
  <c r="G114" i="4"/>
  <c r="I113" i="4"/>
  <c r="I112" i="4"/>
  <c r="I111" i="4"/>
  <c r="I116" i="4" s="1"/>
  <c r="G111" i="4"/>
  <c r="G116" i="4" s="1"/>
  <c r="E111" i="4"/>
  <c r="I108" i="4"/>
  <c r="G108" i="4"/>
  <c r="E108" i="4"/>
  <c r="I107" i="4"/>
  <c r="G107" i="4"/>
  <c r="I106" i="4"/>
  <c r="I105" i="4"/>
  <c r="I104" i="4"/>
  <c r="I109" i="4" s="1"/>
  <c r="G104" i="4"/>
  <c r="G109" i="4" s="1"/>
  <c r="E104" i="4"/>
  <c r="E109" i="4" s="1"/>
  <c r="I102" i="4"/>
  <c r="G102" i="4"/>
  <c r="E102" i="4"/>
  <c r="I101" i="4"/>
  <c r="G101" i="4"/>
  <c r="I100" i="4"/>
  <c r="I99" i="4"/>
  <c r="I98" i="4"/>
  <c r="I103" i="4" s="1"/>
  <c r="G98" i="4"/>
  <c r="G103" i="4" s="1"/>
  <c r="E98" i="4"/>
  <c r="E103" i="4" s="1"/>
  <c r="I96" i="4"/>
  <c r="G96" i="4"/>
  <c r="E96" i="4"/>
  <c r="I95" i="4"/>
  <c r="G95" i="4"/>
  <c r="I94" i="4"/>
  <c r="I93" i="4"/>
  <c r="I92" i="4"/>
  <c r="I97" i="4" s="1"/>
  <c r="G92" i="4"/>
  <c r="G97" i="4" s="1"/>
  <c r="E92" i="4"/>
  <c r="E97" i="4" s="1"/>
  <c r="I90" i="4"/>
  <c r="G90" i="4"/>
  <c r="E90" i="4"/>
  <c r="I89" i="4"/>
  <c r="G89" i="4"/>
  <c r="I88" i="4"/>
  <c r="I87" i="4"/>
  <c r="I86" i="4"/>
  <c r="I91" i="4" s="1"/>
  <c r="G86" i="4"/>
  <c r="G91" i="4" s="1"/>
  <c r="E86" i="4"/>
  <c r="E91" i="4" s="1"/>
  <c r="I84" i="4"/>
  <c r="G84" i="4"/>
  <c r="E84" i="4"/>
  <c r="I83" i="4"/>
  <c r="G83" i="4"/>
  <c r="I82" i="4"/>
  <c r="I81" i="4"/>
  <c r="I80" i="4"/>
  <c r="I85" i="4" s="1"/>
  <c r="G80" i="4"/>
  <c r="G85" i="4" s="1"/>
  <c r="E80" i="4"/>
  <c r="E85" i="4" s="1"/>
  <c r="G79" i="4"/>
  <c r="I78" i="4"/>
  <c r="G78" i="4"/>
  <c r="E78" i="4"/>
  <c r="I77" i="4"/>
  <c r="G77" i="4"/>
  <c r="I76" i="4"/>
  <c r="I75" i="4"/>
  <c r="I74" i="4"/>
  <c r="I79" i="4" s="1"/>
  <c r="G74" i="4"/>
  <c r="E74" i="4"/>
  <c r="E79" i="4" s="1"/>
  <c r="G73" i="4"/>
  <c r="I72" i="4"/>
  <c r="G72" i="4"/>
  <c r="E72" i="4"/>
  <c r="I71" i="4"/>
  <c r="G71" i="4"/>
  <c r="I70" i="4"/>
  <c r="I69" i="4"/>
  <c r="I73" i="4" s="1"/>
  <c r="I68" i="4"/>
  <c r="G68" i="4"/>
  <c r="E68" i="4"/>
  <c r="E73" i="4" s="1"/>
  <c r="G67" i="4"/>
  <c r="I66" i="4"/>
  <c r="G66" i="4"/>
  <c r="E66" i="4"/>
  <c r="I65" i="4"/>
  <c r="G65" i="4"/>
  <c r="I64" i="4"/>
  <c r="I63" i="4"/>
  <c r="I67" i="4" s="1"/>
  <c r="I62" i="4"/>
  <c r="G62" i="4"/>
  <c r="E62" i="4"/>
  <c r="E67" i="4" s="1"/>
  <c r="E61" i="4"/>
  <c r="I60" i="4"/>
  <c r="G60" i="4"/>
  <c r="E60" i="4"/>
  <c r="I59" i="4"/>
  <c r="G59" i="4"/>
  <c r="I58" i="4"/>
  <c r="I57" i="4"/>
  <c r="I56" i="4"/>
  <c r="I61" i="4" s="1"/>
  <c r="G56" i="4"/>
  <c r="G61" i="4" s="1"/>
  <c r="E56" i="4"/>
  <c r="I54" i="4"/>
  <c r="G54" i="4"/>
  <c r="E54" i="4"/>
  <c r="I53" i="4"/>
  <c r="G53" i="4"/>
  <c r="I52" i="4"/>
  <c r="I51" i="4"/>
  <c r="I50" i="4"/>
  <c r="I55" i="4" s="1"/>
  <c r="G50" i="4"/>
  <c r="G55" i="4" s="1"/>
  <c r="E50" i="4"/>
  <c r="E55" i="4" s="1"/>
  <c r="E49" i="4"/>
  <c r="I48" i="4"/>
  <c r="G48" i="4"/>
  <c r="E48" i="4"/>
  <c r="I47" i="4"/>
  <c r="G47" i="4"/>
  <c r="I46" i="4"/>
  <c r="I45" i="4"/>
  <c r="I44" i="4"/>
  <c r="I49" i="4" s="1"/>
  <c r="G44" i="4"/>
  <c r="G49" i="4" s="1"/>
  <c r="E44" i="4"/>
  <c r="I42" i="4"/>
  <c r="G42" i="4"/>
  <c r="E42" i="4"/>
  <c r="I41" i="4"/>
  <c r="G41" i="4"/>
  <c r="I40" i="4"/>
  <c r="I39" i="4"/>
  <c r="I38" i="4"/>
  <c r="I43" i="4" s="1"/>
  <c r="G38" i="4"/>
  <c r="G43" i="4" s="1"/>
  <c r="E38" i="4"/>
  <c r="E43" i="4" s="1"/>
  <c r="E37" i="4"/>
  <c r="I36" i="4"/>
  <c r="G36" i="4"/>
  <c r="E36" i="4"/>
  <c r="I35" i="4"/>
  <c r="G35" i="4"/>
  <c r="I34" i="4"/>
  <c r="I33" i="4"/>
  <c r="I32" i="4"/>
  <c r="I37" i="4" s="1"/>
  <c r="G32" i="4"/>
  <c r="G37" i="4" s="1"/>
  <c r="E32" i="4"/>
  <c r="I30" i="4"/>
  <c r="G30" i="4"/>
  <c r="E30" i="4"/>
  <c r="I29" i="4"/>
  <c r="G29" i="4"/>
  <c r="I28" i="4"/>
  <c r="I27" i="4"/>
  <c r="I26" i="4"/>
  <c r="I31" i="4" s="1"/>
  <c r="G26" i="4"/>
  <c r="G31" i="4" s="1"/>
  <c r="E26" i="4"/>
  <c r="E31" i="4" s="1"/>
  <c r="E25" i="4"/>
  <c r="I24" i="4"/>
  <c r="G24" i="4"/>
  <c r="E24" i="4"/>
  <c r="I23" i="4"/>
  <c r="G23" i="4"/>
  <c r="I22" i="4"/>
  <c r="I21" i="4"/>
  <c r="I20" i="4"/>
  <c r="I25" i="4" s="1"/>
  <c r="G20" i="4"/>
  <c r="G25" i="4" s="1"/>
  <c r="E20" i="4"/>
  <c r="E19" i="4"/>
  <c r="I18" i="4"/>
  <c r="G18" i="4"/>
  <c r="E18" i="4"/>
  <c r="I17" i="4"/>
  <c r="G17" i="4"/>
  <c r="I16" i="4"/>
  <c r="I15" i="4"/>
  <c r="I14" i="4"/>
  <c r="I19" i="4" s="1"/>
  <c r="G14" i="4"/>
  <c r="G19" i="4" s="1"/>
  <c r="E14" i="4"/>
  <c r="I13" i="4"/>
  <c r="I9" i="4"/>
  <c r="E70" i="6"/>
  <c r="I69" i="6"/>
  <c r="G69" i="6"/>
  <c r="E69" i="6"/>
  <c r="I68" i="6"/>
  <c r="G68" i="6"/>
  <c r="I67" i="6"/>
  <c r="I66" i="6"/>
  <c r="I65" i="6"/>
  <c r="I70" i="6" s="1"/>
  <c r="G65" i="6"/>
  <c r="G70" i="6" s="1"/>
  <c r="E65" i="6"/>
  <c r="E64" i="6"/>
  <c r="I63" i="6"/>
  <c r="G63" i="6"/>
  <c r="E63" i="6"/>
  <c r="I62" i="6"/>
  <c r="G62" i="6"/>
  <c r="I61" i="6"/>
  <c r="I60" i="6"/>
  <c r="I59" i="6"/>
  <c r="I64" i="6" s="1"/>
  <c r="G59" i="6"/>
  <c r="G64" i="6" s="1"/>
  <c r="E59" i="6"/>
  <c r="G57" i="6"/>
  <c r="I56" i="6"/>
  <c r="G56" i="6"/>
  <c r="E56" i="6"/>
  <c r="I55" i="6"/>
  <c r="G55" i="6"/>
  <c r="I54" i="6"/>
  <c r="I53" i="6"/>
  <c r="I52" i="6"/>
  <c r="I57" i="6" s="1"/>
  <c r="G52" i="6"/>
  <c r="E52" i="6"/>
  <c r="E57" i="6" s="1"/>
  <c r="E51" i="6"/>
  <c r="I50" i="6"/>
  <c r="G50" i="6"/>
  <c r="E50" i="6"/>
  <c r="I49" i="6"/>
  <c r="G49" i="6"/>
  <c r="I48" i="6"/>
  <c r="I47" i="6"/>
  <c r="I46" i="6"/>
  <c r="I51" i="6" s="1"/>
  <c r="G46" i="6"/>
  <c r="G51" i="6" s="1"/>
  <c r="E46" i="6"/>
  <c r="G45" i="6"/>
  <c r="I44" i="6"/>
  <c r="G44" i="6"/>
  <c r="E44" i="6"/>
  <c r="I43" i="6"/>
  <c r="G43" i="6"/>
  <c r="I42" i="6"/>
  <c r="I41" i="6"/>
  <c r="I45" i="6" s="1"/>
  <c r="I40" i="6"/>
  <c r="G40" i="6"/>
  <c r="E40" i="6"/>
  <c r="E45" i="6" s="1"/>
  <c r="E39" i="6"/>
  <c r="I38" i="6"/>
  <c r="G38" i="6"/>
  <c r="E38" i="6"/>
  <c r="I37" i="6"/>
  <c r="G37" i="6"/>
  <c r="I36" i="6"/>
  <c r="I35" i="6"/>
  <c r="I34" i="6"/>
  <c r="I39" i="6" s="1"/>
  <c r="G34" i="6"/>
  <c r="G39" i="6" s="1"/>
  <c r="E34" i="6"/>
  <c r="I32" i="6"/>
  <c r="G32" i="6"/>
  <c r="E32" i="6"/>
  <c r="I31" i="6"/>
  <c r="G31" i="6"/>
  <c r="I30" i="6"/>
  <c r="I29" i="6"/>
  <c r="I28" i="6"/>
  <c r="I33" i="6" s="1"/>
  <c r="G28" i="6"/>
  <c r="G33" i="6" s="1"/>
  <c r="E28" i="6"/>
  <c r="E33" i="6" s="1"/>
  <c r="I26" i="6"/>
  <c r="G26" i="6"/>
  <c r="E26" i="6"/>
  <c r="I25" i="6"/>
  <c r="G25" i="6"/>
  <c r="I24" i="6"/>
  <c r="I27" i="6" s="1"/>
  <c r="I23" i="6"/>
  <c r="I22" i="6"/>
  <c r="G22" i="6"/>
  <c r="G27" i="6" s="1"/>
  <c r="E22" i="6"/>
  <c r="E27" i="6" s="1"/>
  <c r="I21" i="6"/>
  <c r="I17" i="6"/>
  <c r="E70" i="5"/>
  <c r="I69" i="5"/>
  <c r="G69" i="5"/>
  <c r="E69" i="5"/>
  <c r="I68" i="5"/>
  <c r="G68" i="5"/>
  <c r="I67" i="5"/>
  <c r="I66" i="5"/>
  <c r="I65" i="5"/>
  <c r="I70" i="5" s="1"/>
  <c r="G65" i="5"/>
  <c r="G70" i="5" s="1"/>
  <c r="E65" i="5"/>
  <c r="I63" i="5"/>
  <c r="G63" i="5"/>
  <c r="E63" i="5"/>
  <c r="I62" i="5"/>
  <c r="G62" i="5"/>
  <c r="I61" i="5"/>
  <c r="I60" i="5"/>
  <c r="I59" i="5"/>
  <c r="I64" i="5" s="1"/>
  <c r="G59" i="5"/>
  <c r="G64" i="5" s="1"/>
  <c r="E59" i="5"/>
  <c r="E64" i="5" s="1"/>
  <c r="G57" i="5"/>
  <c r="I56" i="5"/>
  <c r="G56" i="5"/>
  <c r="E56" i="5"/>
  <c r="I55" i="5"/>
  <c r="G55" i="5"/>
  <c r="I54" i="5"/>
  <c r="I53" i="5"/>
  <c r="I52" i="5"/>
  <c r="I57" i="5" s="1"/>
  <c r="G52" i="5"/>
  <c r="E52" i="5"/>
  <c r="E57" i="5" s="1"/>
  <c r="I50" i="5"/>
  <c r="G50" i="5"/>
  <c r="E50" i="5"/>
  <c r="I49" i="5"/>
  <c r="G49" i="5"/>
  <c r="I48" i="5"/>
  <c r="I47" i="5"/>
  <c r="I46" i="5"/>
  <c r="I51" i="5" s="1"/>
  <c r="G46" i="5"/>
  <c r="G51" i="5" s="1"/>
  <c r="E46" i="5"/>
  <c r="E51" i="5" s="1"/>
  <c r="E45" i="5"/>
  <c r="I44" i="5"/>
  <c r="G44" i="5"/>
  <c r="E44" i="5"/>
  <c r="I43" i="5"/>
  <c r="G43" i="5"/>
  <c r="I42" i="5"/>
  <c r="I41" i="5"/>
  <c r="I40" i="5"/>
  <c r="I45" i="5" s="1"/>
  <c r="G40" i="5"/>
  <c r="G45" i="5" s="1"/>
  <c r="E40" i="5"/>
  <c r="I38" i="5"/>
  <c r="G38" i="5"/>
  <c r="E38" i="5"/>
  <c r="I37" i="5"/>
  <c r="G37" i="5"/>
  <c r="I36" i="5"/>
  <c r="I35" i="5"/>
  <c r="I34" i="5"/>
  <c r="I39" i="5" s="1"/>
  <c r="G34" i="5"/>
  <c r="G39" i="5" s="1"/>
  <c r="E34" i="5"/>
  <c r="E39" i="5" s="1"/>
  <c r="G33" i="5"/>
  <c r="I32" i="5"/>
  <c r="G32" i="5"/>
  <c r="E32" i="5"/>
  <c r="I31" i="5"/>
  <c r="G31" i="5"/>
  <c r="I30" i="5"/>
  <c r="I29" i="5"/>
  <c r="I33" i="5" s="1"/>
  <c r="I28" i="5"/>
  <c r="G28" i="5"/>
  <c r="E28" i="5"/>
  <c r="E33" i="5" s="1"/>
  <c r="E27" i="5"/>
  <c r="I26" i="5"/>
  <c r="G26" i="5"/>
  <c r="E26" i="5"/>
  <c r="I25" i="5"/>
  <c r="G25" i="5"/>
  <c r="I24" i="5"/>
  <c r="I23" i="5"/>
  <c r="I22" i="5"/>
  <c r="I27" i="5" s="1"/>
  <c r="G22" i="5"/>
  <c r="G27" i="5" s="1"/>
  <c r="E22" i="5"/>
  <c r="I21" i="5"/>
  <c r="E64" i="1"/>
  <c r="I63" i="1"/>
  <c r="G63" i="1"/>
  <c r="E63" i="1"/>
  <c r="I62" i="1"/>
  <c r="G62" i="1"/>
  <c r="I61" i="1"/>
  <c r="I60" i="1"/>
  <c r="I59" i="1"/>
  <c r="I64" i="1" s="1"/>
  <c r="G59" i="1"/>
  <c r="G64" i="1" s="1"/>
  <c r="E59" i="1"/>
  <c r="I57" i="1"/>
  <c r="G57" i="1"/>
  <c r="E57" i="1"/>
  <c r="I56" i="1"/>
  <c r="G56" i="1"/>
  <c r="I55" i="1"/>
  <c r="I54" i="1"/>
  <c r="I53" i="1"/>
  <c r="I58" i="1" s="1"/>
  <c r="G53" i="1"/>
  <c r="G58" i="1" s="1"/>
  <c r="E53" i="1"/>
  <c r="E58" i="1" s="1"/>
  <c r="I50" i="1"/>
  <c r="G50" i="1"/>
  <c r="E50" i="1"/>
  <c r="I49" i="1"/>
  <c r="G49" i="1"/>
  <c r="I48" i="1"/>
  <c r="I51" i="1" s="1"/>
  <c r="I47" i="1"/>
  <c r="I46" i="1"/>
  <c r="G46" i="1"/>
  <c r="G51" i="1" s="1"/>
  <c r="E46" i="1"/>
  <c r="E51" i="1" s="1"/>
  <c r="G45" i="1"/>
  <c r="I44" i="1"/>
  <c r="G44" i="1"/>
  <c r="E44" i="1"/>
  <c r="I43" i="1"/>
  <c r="G43" i="1"/>
  <c r="I42" i="1"/>
  <c r="I41" i="1"/>
  <c r="I45" i="1" s="1"/>
  <c r="I40" i="1"/>
  <c r="G40" i="1"/>
  <c r="E40" i="1"/>
  <c r="E45" i="1" s="1"/>
  <c r="I38" i="1"/>
  <c r="G38" i="1"/>
  <c r="E38" i="1"/>
  <c r="I37" i="1"/>
  <c r="G37" i="1"/>
  <c r="I36" i="1"/>
  <c r="I35" i="1"/>
  <c r="I34" i="1"/>
  <c r="I39" i="1" s="1"/>
  <c r="G34" i="1"/>
  <c r="G39" i="1" s="1"/>
  <c r="E34" i="1"/>
  <c r="E39" i="1" s="1"/>
  <c r="E33" i="1"/>
  <c r="I32" i="1"/>
  <c r="G32" i="1"/>
  <c r="E32" i="1"/>
  <c r="I31" i="1"/>
  <c r="G31" i="1"/>
  <c r="I30" i="1"/>
  <c r="I29" i="1"/>
  <c r="I28" i="1"/>
  <c r="I33" i="1" s="1"/>
  <c r="G28" i="1"/>
  <c r="G33" i="1" s="1"/>
  <c r="E28" i="1"/>
  <c r="I26" i="1"/>
  <c r="G26" i="1"/>
  <c r="E26" i="1"/>
  <c r="I25" i="1"/>
  <c r="G25" i="1"/>
  <c r="I24" i="1"/>
  <c r="I23" i="1"/>
  <c r="I22" i="1"/>
  <c r="I27" i="1" s="1"/>
  <c r="G22" i="1"/>
  <c r="G27" i="1" s="1"/>
  <c r="E22" i="1"/>
  <c r="E27" i="1" s="1"/>
  <c r="I21" i="1"/>
  <c r="I17" i="1"/>
  <c r="I17" i="5"/>
  <c r="I10" i="4" l="1"/>
  <c r="I11" i="4"/>
  <c r="G11" i="4"/>
  <c r="I8" i="4"/>
  <c r="G8" i="4"/>
  <c r="E8" i="4"/>
  <c r="I20" i="6"/>
  <c r="G20" i="6"/>
  <c r="E20" i="6"/>
  <c r="I19" i="6"/>
  <c r="G19" i="6"/>
  <c r="I18" i="6"/>
  <c r="I16" i="6"/>
  <c r="G16" i="6"/>
  <c r="E16" i="6"/>
  <c r="E21" i="6" s="1"/>
  <c r="I20" i="5"/>
  <c r="G20" i="5"/>
  <c r="E20" i="5"/>
  <c r="I19" i="5"/>
  <c r="G19" i="5"/>
  <c r="I18" i="5"/>
  <c r="I16" i="5"/>
  <c r="G16" i="5"/>
  <c r="E16" i="5"/>
  <c r="E20" i="1"/>
  <c r="I16" i="1"/>
  <c r="G16" i="1"/>
  <c r="I19" i="1"/>
  <c r="I18" i="1"/>
  <c r="G19" i="1"/>
  <c r="E16" i="1"/>
  <c r="G21" i="6" l="1"/>
  <c r="E21" i="1"/>
  <c r="G21" i="5"/>
  <c r="E21" i="5"/>
  <c r="I12" i="4" l="1"/>
  <c r="G12" i="4"/>
  <c r="E12" i="4"/>
  <c r="G13" i="4" l="1"/>
  <c r="E13" i="4"/>
  <c r="I20" i="1"/>
  <c r="G20" i="1"/>
  <c r="G21" i="1" l="1"/>
</calcChain>
</file>

<file path=xl/sharedStrings.xml><?xml version="1.0" encoding="utf-8"?>
<sst xmlns="http://schemas.openxmlformats.org/spreadsheetml/2006/main" count="701" uniqueCount="62">
  <si>
    <t>MUEBLES, ABERTURAS, CARPINTERIAS Y DEMÁS MANUFACTURAS DE MADERA Y AFINES</t>
  </si>
  <si>
    <t>Convenio Colectivo de Trabajo 335/75</t>
  </si>
  <si>
    <t>CATEGORIA</t>
  </si>
  <si>
    <t>I-OFICIAL MULTIPLE</t>
  </si>
  <si>
    <t>II-OFICIAL ESPECIALIZADO</t>
  </si>
  <si>
    <t>III-OFICIAL GENERAL</t>
  </si>
  <si>
    <t xml:space="preserve">IV-MEDIO OFICIAL </t>
  </si>
  <si>
    <t>V-AYUDANTE</t>
  </si>
  <si>
    <t>VI-OPERARIO ACT. INDUSTRIAL</t>
  </si>
  <si>
    <t>MENORES DE 17 AÑOS</t>
  </si>
  <si>
    <t>B.</t>
  </si>
  <si>
    <t>V.H.T.</t>
  </si>
  <si>
    <t>MADERAS TERCIADAS</t>
  </si>
  <si>
    <t>VEHICULO 2</t>
  </si>
  <si>
    <t>VEHICULO 3</t>
  </si>
  <si>
    <t>VEHICULO 4</t>
  </si>
  <si>
    <t>PRODUCCION 1</t>
  </si>
  <si>
    <t>PRODUCCION 2</t>
  </si>
  <si>
    <t>PRODUCCION 3</t>
  </si>
  <si>
    <t>PRODUCCION 4</t>
  </si>
  <si>
    <t>PRODUCCION 5</t>
  </si>
  <si>
    <t>MANT. OF. ESP. 1</t>
  </si>
  <si>
    <t>MANT. OF. ESP. 2</t>
  </si>
  <si>
    <t>MANT. OFICIAL 1</t>
  </si>
  <si>
    <t>MANT. OFICIAL 2</t>
  </si>
  <si>
    <t xml:space="preserve">MANT. MEDIO OFICIAL </t>
  </si>
  <si>
    <t>SERVICIOS A</t>
  </si>
  <si>
    <t>SERVICIOS B</t>
  </si>
  <si>
    <t>SERVICIOS C</t>
  </si>
  <si>
    <t>SERVICIOS D</t>
  </si>
  <si>
    <t>MENORES DE 16 AÑOS</t>
  </si>
  <si>
    <t>AGLOMERADOS</t>
  </si>
  <si>
    <t>ADICIONALES:</t>
  </si>
  <si>
    <t>Se debe tener asistencia perfecta.</t>
  </si>
  <si>
    <t>con mas de dos (2) meses de antigüedad (Art. 34 CCT 335/75)</t>
  </si>
  <si>
    <t>Cta 900004/43 - B.N.A. - SUC Caballito (Arts. 32 y 32 Bis CCT 335/75)</t>
  </si>
  <si>
    <r>
      <rPr>
        <b/>
        <u/>
        <sz val="11"/>
        <color theme="1"/>
        <rFont val="Calibri"/>
        <family val="2"/>
        <scheme val="minor"/>
      </rPr>
      <t>PRESENTISMO</t>
    </r>
    <r>
      <rPr>
        <sz val="11"/>
        <color theme="1"/>
        <rFont val="Calibri"/>
        <family val="2"/>
        <scheme val="minor"/>
      </rPr>
      <t>: 10 % de la liquidacion del periodo. Se liquida y abona por quincena (Acta Acuerdo del 28/11/89).</t>
    </r>
  </si>
  <si>
    <r>
      <rPr>
        <b/>
        <u/>
        <sz val="11"/>
        <color theme="1"/>
        <rFont val="Calibri"/>
        <family val="2"/>
        <scheme val="minor"/>
      </rPr>
      <t>ANTIGÜEDAD</t>
    </r>
    <r>
      <rPr>
        <sz val="11"/>
        <color theme="1"/>
        <rFont val="Calibri"/>
        <family val="2"/>
        <scheme val="minor"/>
      </rPr>
      <t>: 1% por año de antigüedad.</t>
    </r>
  </si>
  <si>
    <r>
      <rPr>
        <b/>
        <u/>
        <sz val="11"/>
        <color theme="1"/>
        <rFont val="Calibri"/>
        <family val="2"/>
        <scheme val="minor"/>
      </rPr>
      <t>CUOTA SINDICAL</t>
    </r>
    <r>
      <rPr>
        <sz val="11"/>
        <color theme="1"/>
        <rFont val="Calibri"/>
        <family val="2"/>
        <scheme val="minor"/>
      </rPr>
      <t>: 3% del sueldo mensual percibido (Art 21 CCT 335/75)</t>
    </r>
  </si>
  <si>
    <r>
      <rPr>
        <b/>
        <u/>
        <sz val="11"/>
        <color theme="1"/>
        <rFont val="Calibri"/>
        <family val="2"/>
        <scheme val="minor"/>
      </rPr>
      <t>SEGURO COLECTIVO DE VIDA Y SEPELIO</t>
    </r>
    <r>
      <rPr>
        <sz val="11"/>
        <color theme="1"/>
        <rFont val="Calibri"/>
        <family val="2"/>
        <scheme val="minor"/>
      </rPr>
      <t>: Aporte Obrero 1,5%; Contribucion Patronal 1% + 0,6%, Fondo Total; 3,1%</t>
    </r>
  </si>
  <si>
    <r>
      <rPr>
        <b/>
        <u/>
        <sz val="11"/>
        <color theme="1"/>
        <rFont val="Calibri"/>
        <family val="2"/>
        <scheme val="minor"/>
      </rPr>
      <t>ROPA DE TRABAJO</t>
    </r>
    <r>
      <rPr>
        <sz val="11"/>
        <color theme="1"/>
        <rFont val="Calibri"/>
        <family val="2"/>
        <scheme val="minor"/>
      </rPr>
      <t xml:space="preserve">: Dos (2) juegos de ropa de trabajo por año, uno en abril y otro en octubre. Se entrega al personal </t>
    </r>
  </si>
  <si>
    <r>
      <rPr>
        <b/>
        <u/>
        <sz val="9"/>
        <color theme="1"/>
        <rFont val="Calibri"/>
        <family val="2"/>
        <scheme val="minor"/>
      </rPr>
      <t>SEGURO COLECTIVO DE VIDA Y SEPELIO</t>
    </r>
    <r>
      <rPr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Aporte Obrero 1,5%; Contribucion Patronal 1% + 0,6%, Fondo Total; 3,1%</t>
    </r>
  </si>
  <si>
    <r>
      <rPr>
        <b/>
        <u/>
        <sz val="9"/>
        <color theme="1"/>
        <rFont val="Calibri"/>
        <family val="2"/>
        <scheme val="minor"/>
      </rPr>
      <t>CUOTA SINDICAL</t>
    </r>
    <r>
      <rPr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3% del sueldo mensual percibido (Art 21 CCT 335/75)</t>
    </r>
  </si>
  <si>
    <r>
      <rPr>
        <b/>
        <u/>
        <sz val="9"/>
        <color theme="1"/>
        <rFont val="Calibri"/>
        <family val="2"/>
        <scheme val="minor"/>
      </rPr>
      <t>ROPA DE TRABAJO</t>
    </r>
    <r>
      <rPr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Dos (2) juegos de ropa de trabajo por año, uno en abril y otro en octubre. Se entrega al personal </t>
    </r>
  </si>
  <si>
    <r>
      <rPr>
        <b/>
        <u/>
        <sz val="9"/>
        <color theme="1"/>
        <rFont val="Calibri"/>
        <family val="2"/>
        <scheme val="minor"/>
      </rPr>
      <t>ANTIGÜEDAD</t>
    </r>
    <r>
      <rPr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1% por año de antigüedad.</t>
    </r>
  </si>
  <si>
    <r>
      <rPr>
        <b/>
        <u/>
        <sz val="8"/>
        <color theme="1"/>
        <rFont val="Calibri"/>
        <family val="2"/>
        <scheme val="minor"/>
      </rPr>
      <t>PRESENTISMO</t>
    </r>
    <r>
      <rPr>
        <sz val="8"/>
        <color theme="1"/>
        <rFont val="Calibri"/>
        <family val="2"/>
        <scheme val="minor"/>
      </rPr>
      <t>: 10 % de la liquidacion del periodo. Se liquida y abona por quincena (Acta Acuerdo del 28/11/89). Se debe tener asistencia perfecta.</t>
    </r>
  </si>
  <si>
    <t>V.H.T.                  al         31/05/2022</t>
  </si>
  <si>
    <t>S.N.R.14%</t>
  </si>
  <si>
    <t>ASERRADEROS, ENVASES Y AFINES</t>
  </si>
  <si>
    <t>IV-OFICIAL STANDARD</t>
  </si>
  <si>
    <r>
      <rPr>
        <b/>
        <u/>
        <sz val="11"/>
        <color theme="1"/>
        <rFont val="Calibri"/>
        <family val="2"/>
        <scheme val="minor"/>
      </rPr>
      <t>PRESENTISMO</t>
    </r>
    <r>
      <rPr>
        <sz val="11"/>
        <color theme="1"/>
        <rFont val="Calibri"/>
        <family val="2"/>
        <scheme val="minor"/>
      </rPr>
      <t>: 20 % de la liquidacion del periodo. Se liquida y abona por quincena (Acta Acuerdo del 28/11/89).</t>
    </r>
  </si>
  <si>
    <r>
      <rPr>
        <b/>
        <u/>
        <sz val="11"/>
        <color theme="1"/>
        <rFont val="Calibri"/>
        <family val="2"/>
        <scheme val="minor"/>
      </rPr>
      <t>PRESENTISMO</t>
    </r>
    <r>
      <rPr>
        <sz val="11"/>
        <color theme="1"/>
        <rFont val="Calibri"/>
        <family val="2"/>
        <scheme val="minor"/>
      </rPr>
      <t>: 22 % de la liquidacion del periodo. Se liquida y abona por quincena (Acta Acuerdo del 28/11/89).</t>
    </r>
  </si>
  <si>
    <t>MARZO
2023
14%</t>
  </si>
  <si>
    <t>ABRIL
2023
8%</t>
  </si>
  <si>
    <t>S.N.R.8%</t>
  </si>
  <si>
    <t>S.N.R. 8%</t>
  </si>
  <si>
    <t>S.N.R. 14%</t>
  </si>
  <si>
    <t>ESCALA SALARIAL VIGENTE ACUERDO JUNIO 2022 a MAYO 2023</t>
  </si>
  <si>
    <t>S.N.R. 11%</t>
  </si>
  <si>
    <t>MAYO
2023
8% + 11%</t>
  </si>
  <si>
    <t>S.N.R.11%</t>
  </si>
  <si>
    <t>ACTUALIZACION PARA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</si>
</sst>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2" fontId="5" fillId="0" borderId="12" xfId="0" applyNumberFormat="1" applyFont="1" applyBorder="1"/>
    <xf numFmtId="2" fontId="6" fillId="0" borderId="13" xfId="0" applyNumberFormat="1" applyFont="1" applyBorder="1"/>
    <xf numFmtId="2" fontId="5" fillId="0" borderId="14" xfId="0" applyNumberFormat="1" applyFont="1" applyBorder="1"/>
    <xf numFmtId="0" fontId="0" fillId="0" borderId="0" xfId="0" applyBorder="1"/>
    <xf numFmtId="0" fontId="5" fillId="0" borderId="8" xfId="0" applyFont="1" applyBorder="1" applyAlignment="1">
      <alignment horizontal="center" vertical="center"/>
    </xf>
    <xf numFmtId="2" fontId="5" fillId="0" borderId="11" xfId="0" applyNumberFormat="1" applyFont="1" applyBorder="1"/>
    <xf numFmtId="2" fontId="6" fillId="0" borderId="3" xfId="0" applyNumberFormat="1" applyFont="1" applyBorder="1"/>
    <xf numFmtId="0" fontId="0" fillId="0" borderId="10" xfId="0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/>
    <xf numFmtId="2" fontId="8" fillId="0" borderId="13" xfId="0" applyNumberFormat="1" applyFont="1" applyBorder="1"/>
    <xf numFmtId="0" fontId="0" fillId="0" borderId="8" xfId="0" applyFont="1" applyBorder="1" applyAlignment="1">
      <alignment horizontal="center" vertical="center"/>
    </xf>
    <xf numFmtId="2" fontId="8" fillId="0" borderId="3" xfId="0" applyNumberFormat="1" applyFont="1" applyBorder="1"/>
    <xf numFmtId="0" fontId="0" fillId="0" borderId="10" xfId="0" applyFont="1" applyBorder="1"/>
    <xf numFmtId="0" fontId="9" fillId="0" borderId="0" xfId="0" applyFont="1"/>
    <xf numFmtId="0" fontId="11" fillId="0" borderId="0" xfId="0" applyFont="1"/>
    <xf numFmtId="2" fontId="13" fillId="0" borderId="3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4" fillId="0" borderId="2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3"/>
  <sheetViews>
    <sheetView tabSelected="1" topLeftCell="A10" zoomScaleNormal="100" workbookViewId="0">
      <selection activeCell="B12" sqref="B12"/>
    </sheetView>
  </sheetViews>
  <sheetFormatPr baseColWidth="10" defaultRowHeight="15" x14ac:dyDescent="0.25"/>
  <cols>
    <col min="1" max="1" width="2.140625" customWidth="1"/>
    <col min="2" max="2" width="20.7109375" customWidth="1"/>
    <col min="3" max="3" width="13.7109375" customWidth="1"/>
    <col min="4" max="4" width="10.710937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</cols>
  <sheetData>
    <row r="9" spans="1:9" ht="18" customHeight="1" x14ac:dyDescent="0.25">
      <c r="B9" s="31" t="s">
        <v>1</v>
      </c>
      <c r="C9" s="31"/>
      <c r="D9" s="31"/>
      <c r="E9" s="31"/>
      <c r="F9" s="31"/>
      <c r="G9" s="31"/>
      <c r="H9" s="31"/>
      <c r="I9" s="31"/>
    </row>
    <row r="10" spans="1:9" ht="18" customHeight="1" x14ac:dyDescent="0.25">
      <c r="B10" s="31" t="s">
        <v>57</v>
      </c>
      <c r="C10" s="31"/>
      <c r="D10" s="31"/>
      <c r="E10" s="31"/>
      <c r="F10" s="31"/>
      <c r="G10" s="31"/>
      <c r="H10" s="31"/>
      <c r="I10" s="31"/>
    </row>
    <row r="11" spans="1:9" ht="18" customHeight="1" x14ac:dyDescent="0.25">
      <c r="B11" s="31" t="s">
        <v>61</v>
      </c>
      <c r="C11" s="31"/>
      <c r="D11" s="31"/>
      <c r="E11" s="31"/>
      <c r="F11" s="31"/>
      <c r="G11" s="31"/>
      <c r="H11" s="31"/>
      <c r="I11" s="31"/>
    </row>
    <row r="12" spans="1:9" ht="8.25" customHeight="1" x14ac:dyDescent="0.25">
      <c r="B12" s="1"/>
      <c r="C12" s="28"/>
      <c r="D12" s="28"/>
      <c r="E12" s="28"/>
      <c r="F12" s="28"/>
      <c r="G12" s="28"/>
      <c r="H12" s="28"/>
      <c r="I12" s="28"/>
    </row>
    <row r="13" spans="1:9" ht="18" customHeight="1" x14ac:dyDescent="0.25">
      <c r="B13" s="31" t="s">
        <v>0</v>
      </c>
      <c r="C13" s="31"/>
      <c r="D13" s="31"/>
      <c r="E13" s="31"/>
      <c r="F13" s="31"/>
      <c r="G13" s="31"/>
      <c r="H13" s="31"/>
      <c r="I13" s="31"/>
    </row>
    <row r="14" spans="1:9" ht="9.75" customHeight="1" thickBot="1" x14ac:dyDescent="0.3">
      <c r="B14" s="2"/>
    </row>
    <row r="15" spans="1:9" ht="63.75" customHeight="1" thickBot="1" x14ac:dyDescent="0.3">
      <c r="B15" s="14" t="s">
        <v>2</v>
      </c>
      <c r="C15" s="15" t="s">
        <v>46</v>
      </c>
      <c r="D15" s="32" t="s">
        <v>52</v>
      </c>
      <c r="E15" s="33"/>
      <c r="F15" s="34" t="s">
        <v>53</v>
      </c>
      <c r="G15" s="35"/>
      <c r="H15" s="36" t="s">
        <v>59</v>
      </c>
      <c r="I15" s="33"/>
    </row>
    <row r="16" spans="1:9" ht="15.75" x14ac:dyDescent="0.25">
      <c r="A16" s="19"/>
      <c r="B16" s="46" t="s">
        <v>3</v>
      </c>
      <c r="C16" s="40">
        <v>503.49</v>
      </c>
      <c r="D16" s="3" t="s">
        <v>10</v>
      </c>
      <c r="E16" s="11">
        <f>(C16*1.74)</f>
        <v>876.07259999999997</v>
      </c>
      <c r="F16" s="3" t="s">
        <v>10</v>
      </c>
      <c r="G16" s="11">
        <f>(C16*1.74)</f>
        <v>876.07259999999997</v>
      </c>
      <c r="H16" s="3" t="s">
        <v>10</v>
      </c>
      <c r="I16" s="11">
        <f>(C16*1.74)</f>
        <v>876.07259999999997</v>
      </c>
    </row>
    <row r="17" spans="1:9" ht="15.75" x14ac:dyDescent="0.25">
      <c r="A17" s="19"/>
      <c r="B17" s="47"/>
      <c r="C17" s="41"/>
      <c r="D17" s="3"/>
      <c r="E17" s="8"/>
      <c r="F17" s="3"/>
      <c r="G17" s="8"/>
      <c r="H17" s="3" t="s">
        <v>58</v>
      </c>
      <c r="I17" s="8">
        <f>C16*11/100</f>
        <v>55.383900000000004</v>
      </c>
    </row>
    <row r="18" spans="1:9" ht="15.75" x14ac:dyDescent="0.25">
      <c r="A18" s="19"/>
      <c r="B18" s="47"/>
      <c r="C18" s="41"/>
      <c r="D18" s="3"/>
      <c r="E18" s="8"/>
      <c r="F18" s="3"/>
      <c r="G18" s="8"/>
      <c r="H18" s="3" t="s">
        <v>55</v>
      </c>
      <c r="I18" s="8">
        <f>(C16*8)/100</f>
        <v>40.279200000000003</v>
      </c>
    </row>
    <row r="19" spans="1:9" ht="15.75" x14ac:dyDescent="0.25">
      <c r="A19" s="19"/>
      <c r="B19" s="47"/>
      <c r="C19" s="41"/>
      <c r="D19" s="4"/>
      <c r="E19" s="6"/>
      <c r="F19" s="4" t="s">
        <v>54</v>
      </c>
      <c r="G19" s="6">
        <f>(C16*8)/100</f>
        <v>40.279200000000003</v>
      </c>
      <c r="H19" s="4" t="s">
        <v>55</v>
      </c>
      <c r="I19" s="6">
        <f>(C16*8)/100</f>
        <v>40.279200000000003</v>
      </c>
    </row>
    <row r="20" spans="1:9" ht="15.75" x14ac:dyDescent="0.25">
      <c r="A20" s="19"/>
      <c r="B20" s="47"/>
      <c r="C20" s="41"/>
      <c r="D20" s="4" t="s">
        <v>47</v>
      </c>
      <c r="E20" s="6">
        <f>(C16*14)/100</f>
        <v>70.488600000000005</v>
      </c>
      <c r="F20" s="4" t="s">
        <v>47</v>
      </c>
      <c r="G20" s="6">
        <f>(C16*14)/100</f>
        <v>70.488600000000005</v>
      </c>
      <c r="H20" s="4" t="s">
        <v>47</v>
      </c>
      <c r="I20" s="6">
        <f>(C16*14)/100</f>
        <v>70.488600000000005</v>
      </c>
    </row>
    <row r="21" spans="1:9" ht="16.5" thickBot="1" x14ac:dyDescent="0.3">
      <c r="A21" s="19"/>
      <c r="B21" s="48"/>
      <c r="C21" s="42"/>
      <c r="D21" s="5" t="s">
        <v>11</v>
      </c>
      <c r="E21" s="7">
        <f>SUM(E16+E19+E20)</f>
        <v>946.56119999999999</v>
      </c>
      <c r="F21" s="5" t="s">
        <v>11</v>
      </c>
      <c r="G21" s="7">
        <f>SUM(G16+G19+G20)</f>
        <v>986.84039999999993</v>
      </c>
      <c r="H21" s="5" t="s">
        <v>11</v>
      </c>
      <c r="I21" s="7">
        <f>SUM(I16+I17+I18+I19+I20)</f>
        <v>1082.5034999999998</v>
      </c>
    </row>
    <row r="22" spans="1:9" ht="15.75" customHeight="1" x14ac:dyDescent="0.25">
      <c r="A22" s="19"/>
      <c r="B22" s="37" t="s">
        <v>4</v>
      </c>
      <c r="C22" s="40">
        <v>454.9</v>
      </c>
      <c r="D22" s="3" t="s">
        <v>10</v>
      </c>
      <c r="E22" s="11">
        <f>(C22*1.74)</f>
        <v>791.52599999999995</v>
      </c>
      <c r="F22" s="3" t="s">
        <v>10</v>
      </c>
      <c r="G22" s="11">
        <f>(C22*1.74)</f>
        <v>791.52599999999995</v>
      </c>
      <c r="H22" s="3" t="s">
        <v>10</v>
      </c>
      <c r="I22" s="11">
        <f>(C22*1.74)</f>
        <v>791.52599999999995</v>
      </c>
    </row>
    <row r="23" spans="1:9" ht="15.75" customHeight="1" x14ac:dyDescent="0.25">
      <c r="A23" s="19"/>
      <c r="B23" s="38"/>
      <c r="C23" s="41"/>
      <c r="D23" s="3"/>
      <c r="E23" s="8"/>
      <c r="F23" s="3"/>
      <c r="G23" s="8"/>
      <c r="H23" s="3" t="s">
        <v>58</v>
      </c>
      <c r="I23" s="8">
        <f>C22*11/100</f>
        <v>50.038999999999994</v>
      </c>
    </row>
    <row r="24" spans="1:9" ht="15.75" customHeight="1" x14ac:dyDescent="0.25">
      <c r="A24" s="19"/>
      <c r="B24" s="38"/>
      <c r="C24" s="41"/>
      <c r="D24" s="3"/>
      <c r="E24" s="8"/>
      <c r="F24" s="3"/>
      <c r="G24" s="8"/>
      <c r="H24" s="3" t="s">
        <v>55</v>
      </c>
      <c r="I24" s="8">
        <f>(C22*8)/100</f>
        <v>36.391999999999996</v>
      </c>
    </row>
    <row r="25" spans="1:9" ht="15.75" x14ac:dyDescent="0.25">
      <c r="A25" s="19"/>
      <c r="B25" s="38"/>
      <c r="C25" s="41"/>
      <c r="D25" s="4"/>
      <c r="E25" s="6"/>
      <c r="F25" s="4" t="s">
        <v>54</v>
      </c>
      <c r="G25" s="6">
        <f>(C22*8)/100</f>
        <v>36.391999999999996</v>
      </c>
      <c r="H25" s="4" t="s">
        <v>55</v>
      </c>
      <c r="I25" s="6">
        <f>(C22*8)/100</f>
        <v>36.391999999999996</v>
      </c>
    </row>
    <row r="26" spans="1:9" ht="15.75" x14ac:dyDescent="0.25">
      <c r="A26" s="19"/>
      <c r="B26" s="38"/>
      <c r="C26" s="41"/>
      <c r="D26" s="4" t="s">
        <v>47</v>
      </c>
      <c r="E26" s="6">
        <f>(C22*14)/100</f>
        <v>63.685999999999993</v>
      </c>
      <c r="F26" s="4" t="s">
        <v>47</v>
      </c>
      <c r="G26" s="6">
        <f>(C22*14)/100</f>
        <v>63.685999999999993</v>
      </c>
      <c r="H26" s="4" t="s">
        <v>47</v>
      </c>
      <c r="I26" s="6">
        <f>(C22*14)/100</f>
        <v>63.685999999999993</v>
      </c>
    </row>
    <row r="27" spans="1:9" ht="16.5" thickBot="1" x14ac:dyDescent="0.3">
      <c r="A27" s="19"/>
      <c r="B27" s="39"/>
      <c r="C27" s="42"/>
      <c r="D27" s="5" t="s">
        <v>11</v>
      </c>
      <c r="E27" s="7">
        <f>SUM(E22+E25+E26)</f>
        <v>855.21199999999999</v>
      </c>
      <c r="F27" s="5" t="s">
        <v>11</v>
      </c>
      <c r="G27" s="7">
        <f>SUM(G22+G25+G26)</f>
        <v>891.60399999999993</v>
      </c>
      <c r="H27" s="5" t="s">
        <v>11</v>
      </c>
      <c r="I27" s="7">
        <f>SUM(I22+I23+I24+I25+I26)</f>
        <v>978.03499999999997</v>
      </c>
    </row>
    <row r="28" spans="1:9" ht="15.75" x14ac:dyDescent="0.25">
      <c r="A28" s="19"/>
      <c r="B28" s="46" t="s">
        <v>5</v>
      </c>
      <c r="C28" s="40">
        <v>422.98</v>
      </c>
      <c r="D28" s="3" t="s">
        <v>10</v>
      </c>
      <c r="E28" s="11">
        <f>(C28*1.74)</f>
        <v>735.98520000000008</v>
      </c>
      <c r="F28" s="3" t="s">
        <v>10</v>
      </c>
      <c r="G28" s="11">
        <f>(C28*1.74)</f>
        <v>735.98520000000008</v>
      </c>
      <c r="H28" s="3" t="s">
        <v>10</v>
      </c>
      <c r="I28" s="11">
        <f>(C28*1.74)</f>
        <v>735.98520000000008</v>
      </c>
    </row>
    <row r="29" spans="1:9" ht="15.75" x14ac:dyDescent="0.25">
      <c r="A29" s="19"/>
      <c r="B29" s="47"/>
      <c r="C29" s="41"/>
      <c r="D29" s="3"/>
      <c r="E29" s="8"/>
      <c r="F29" s="3"/>
      <c r="G29" s="8"/>
      <c r="H29" s="3" t="s">
        <v>58</v>
      </c>
      <c r="I29" s="8">
        <f>C28*11/100</f>
        <v>46.527800000000006</v>
      </c>
    </row>
    <row r="30" spans="1:9" ht="15.75" x14ac:dyDescent="0.25">
      <c r="A30" s="19"/>
      <c r="B30" s="47"/>
      <c r="C30" s="41"/>
      <c r="D30" s="3"/>
      <c r="E30" s="8"/>
      <c r="F30" s="3"/>
      <c r="G30" s="8"/>
      <c r="H30" s="3" t="s">
        <v>55</v>
      </c>
      <c r="I30" s="8">
        <f>(C28*8)/100</f>
        <v>33.8384</v>
      </c>
    </row>
    <row r="31" spans="1:9" ht="15.75" x14ac:dyDescent="0.25">
      <c r="A31" s="19"/>
      <c r="B31" s="47"/>
      <c r="C31" s="41"/>
      <c r="D31" s="4"/>
      <c r="E31" s="6"/>
      <c r="F31" s="4" t="s">
        <v>54</v>
      </c>
      <c r="G31" s="6">
        <f>(C28*8)/100</f>
        <v>33.8384</v>
      </c>
      <c r="H31" s="4" t="s">
        <v>55</v>
      </c>
      <c r="I31" s="6">
        <f>(C28*8)/100</f>
        <v>33.8384</v>
      </c>
    </row>
    <row r="32" spans="1:9" ht="15.75" x14ac:dyDescent="0.25">
      <c r="A32" s="19"/>
      <c r="B32" s="47"/>
      <c r="C32" s="41"/>
      <c r="D32" s="4" t="s">
        <v>47</v>
      </c>
      <c r="E32" s="6">
        <f>(C28*14)/100</f>
        <v>59.217200000000005</v>
      </c>
      <c r="F32" s="4" t="s">
        <v>47</v>
      </c>
      <c r="G32" s="6">
        <f>(C28*14)/100</f>
        <v>59.217200000000005</v>
      </c>
      <c r="H32" s="4" t="s">
        <v>47</v>
      </c>
      <c r="I32" s="6">
        <f>(C28*14)/100</f>
        <v>59.217200000000005</v>
      </c>
    </row>
    <row r="33" spans="1:9" ht="16.5" thickBot="1" x14ac:dyDescent="0.3">
      <c r="A33" s="19"/>
      <c r="B33" s="48"/>
      <c r="C33" s="42"/>
      <c r="D33" s="5" t="s">
        <v>11</v>
      </c>
      <c r="E33" s="7">
        <f>SUM(E28+E31+E32)</f>
        <v>795.20240000000013</v>
      </c>
      <c r="F33" s="5" t="s">
        <v>11</v>
      </c>
      <c r="G33" s="7">
        <f>SUM(G28+G31+G32)</f>
        <v>829.0408000000001</v>
      </c>
      <c r="H33" s="5" t="s">
        <v>11</v>
      </c>
      <c r="I33" s="7">
        <f>SUM(I28+I29+I30+I31+I32)</f>
        <v>909.40700000000004</v>
      </c>
    </row>
    <row r="34" spans="1:9" ht="15.75" x14ac:dyDescent="0.25">
      <c r="A34" s="19"/>
      <c r="B34" s="46" t="s">
        <v>6</v>
      </c>
      <c r="C34" s="43">
        <v>386.59</v>
      </c>
      <c r="D34" s="3" t="s">
        <v>10</v>
      </c>
      <c r="E34" s="11">
        <f>(C34*1.74)</f>
        <v>672.6665999999999</v>
      </c>
      <c r="F34" s="3" t="s">
        <v>10</v>
      </c>
      <c r="G34" s="11">
        <f>(C34*1.74)</f>
        <v>672.6665999999999</v>
      </c>
      <c r="H34" s="3" t="s">
        <v>10</v>
      </c>
      <c r="I34" s="11">
        <f>(C34*1.74)</f>
        <v>672.6665999999999</v>
      </c>
    </row>
    <row r="35" spans="1:9" ht="15.75" x14ac:dyDescent="0.25">
      <c r="A35" s="19"/>
      <c r="B35" s="47"/>
      <c r="C35" s="44"/>
      <c r="D35" s="3"/>
      <c r="E35" s="8"/>
      <c r="F35" s="3"/>
      <c r="G35" s="8"/>
      <c r="H35" s="3" t="s">
        <v>58</v>
      </c>
      <c r="I35" s="8">
        <f>C34*11/100</f>
        <v>42.524899999999995</v>
      </c>
    </row>
    <row r="36" spans="1:9" ht="15.75" x14ac:dyDescent="0.25">
      <c r="A36" s="19"/>
      <c r="B36" s="47"/>
      <c r="C36" s="44"/>
      <c r="D36" s="3"/>
      <c r="E36" s="8"/>
      <c r="F36" s="3"/>
      <c r="G36" s="8"/>
      <c r="H36" s="3" t="s">
        <v>55</v>
      </c>
      <c r="I36" s="8">
        <f>(C34*8)/100</f>
        <v>30.927199999999999</v>
      </c>
    </row>
    <row r="37" spans="1:9" ht="15.75" x14ac:dyDescent="0.25">
      <c r="A37" s="19"/>
      <c r="B37" s="47"/>
      <c r="C37" s="44"/>
      <c r="D37" s="4"/>
      <c r="E37" s="6"/>
      <c r="F37" s="4" t="s">
        <v>54</v>
      </c>
      <c r="G37" s="6">
        <f>(C34*8)/100</f>
        <v>30.927199999999999</v>
      </c>
      <c r="H37" s="4" t="s">
        <v>55</v>
      </c>
      <c r="I37" s="6">
        <f>(C34*8)/100</f>
        <v>30.927199999999999</v>
      </c>
    </row>
    <row r="38" spans="1:9" ht="15.75" x14ac:dyDescent="0.25">
      <c r="A38" s="19"/>
      <c r="B38" s="47"/>
      <c r="C38" s="44"/>
      <c r="D38" s="4" t="s">
        <v>47</v>
      </c>
      <c r="E38" s="6">
        <f>(C34*14)/100</f>
        <v>54.122599999999991</v>
      </c>
      <c r="F38" s="4" t="s">
        <v>47</v>
      </c>
      <c r="G38" s="6">
        <f>(C34*14)/100</f>
        <v>54.122599999999991</v>
      </c>
      <c r="H38" s="4" t="s">
        <v>47</v>
      </c>
      <c r="I38" s="6">
        <f>(C34*14)/100</f>
        <v>54.122599999999991</v>
      </c>
    </row>
    <row r="39" spans="1:9" ht="16.5" thickBot="1" x14ac:dyDescent="0.3">
      <c r="A39" s="19"/>
      <c r="B39" s="48"/>
      <c r="C39" s="45"/>
      <c r="D39" s="5" t="s">
        <v>11</v>
      </c>
      <c r="E39" s="7">
        <f>SUM(E34+E37+E38)</f>
        <v>726.78919999999994</v>
      </c>
      <c r="F39" s="5" t="s">
        <v>11</v>
      </c>
      <c r="G39" s="7">
        <f>SUM(G34+G37+G38)</f>
        <v>757.71639999999991</v>
      </c>
      <c r="H39" s="5" t="s">
        <v>11</v>
      </c>
      <c r="I39" s="7">
        <f>SUM(I34+I35+I36+I37+I38)</f>
        <v>831.16849999999988</v>
      </c>
    </row>
    <row r="40" spans="1:9" ht="15.75" x14ac:dyDescent="0.25">
      <c r="A40" s="19"/>
      <c r="B40" s="46" t="s">
        <v>7</v>
      </c>
      <c r="C40" s="40">
        <v>371.8</v>
      </c>
      <c r="D40" s="3" t="s">
        <v>10</v>
      </c>
      <c r="E40" s="11">
        <f>(C40*1.74)</f>
        <v>646.93200000000002</v>
      </c>
      <c r="F40" s="3" t="s">
        <v>10</v>
      </c>
      <c r="G40" s="11">
        <f>(C40*1.74)</f>
        <v>646.93200000000002</v>
      </c>
      <c r="H40" s="3" t="s">
        <v>10</v>
      </c>
      <c r="I40" s="11">
        <f>(C40*1.74)</f>
        <v>646.93200000000002</v>
      </c>
    </row>
    <row r="41" spans="1:9" ht="15.75" x14ac:dyDescent="0.25">
      <c r="A41" s="19"/>
      <c r="B41" s="47"/>
      <c r="C41" s="41"/>
      <c r="D41" s="3"/>
      <c r="E41" s="8"/>
      <c r="F41" s="3"/>
      <c r="G41" s="8"/>
      <c r="H41" s="3" t="s">
        <v>58</v>
      </c>
      <c r="I41" s="8">
        <f>C40*11/100</f>
        <v>40.898000000000003</v>
      </c>
    </row>
    <row r="42" spans="1:9" ht="15.75" x14ac:dyDescent="0.25">
      <c r="A42" s="19"/>
      <c r="B42" s="47"/>
      <c r="C42" s="41"/>
      <c r="D42" s="3"/>
      <c r="E42" s="8"/>
      <c r="F42" s="3"/>
      <c r="G42" s="8"/>
      <c r="H42" s="3" t="s">
        <v>55</v>
      </c>
      <c r="I42" s="8">
        <f>(C40*8)/100</f>
        <v>29.744</v>
      </c>
    </row>
    <row r="43" spans="1:9" ht="15.75" x14ac:dyDescent="0.25">
      <c r="A43" s="19"/>
      <c r="B43" s="47"/>
      <c r="C43" s="41"/>
      <c r="D43" s="4"/>
      <c r="E43" s="6"/>
      <c r="F43" s="4" t="s">
        <v>54</v>
      </c>
      <c r="G43" s="6">
        <f>(C40*8)/100</f>
        <v>29.744</v>
      </c>
      <c r="H43" s="4" t="s">
        <v>55</v>
      </c>
      <c r="I43" s="6">
        <f>(C40*8)/100</f>
        <v>29.744</v>
      </c>
    </row>
    <row r="44" spans="1:9" ht="15.75" x14ac:dyDescent="0.25">
      <c r="A44" s="19"/>
      <c r="B44" s="47"/>
      <c r="C44" s="41"/>
      <c r="D44" s="4" t="s">
        <v>47</v>
      </c>
      <c r="E44" s="6">
        <f>(C40*14)/100</f>
        <v>52.052</v>
      </c>
      <c r="F44" s="4" t="s">
        <v>47</v>
      </c>
      <c r="G44" s="6">
        <f>(C40*14)/100</f>
        <v>52.052</v>
      </c>
      <c r="H44" s="4" t="s">
        <v>47</v>
      </c>
      <c r="I44" s="6">
        <f>(C40*14)/100</f>
        <v>52.052</v>
      </c>
    </row>
    <row r="45" spans="1:9" ht="16.5" thickBot="1" x14ac:dyDescent="0.3">
      <c r="A45" s="19"/>
      <c r="B45" s="48"/>
      <c r="C45" s="42"/>
      <c r="D45" s="5" t="s">
        <v>11</v>
      </c>
      <c r="E45" s="7">
        <f>SUM(E40+E43+E44)</f>
        <v>698.98400000000004</v>
      </c>
      <c r="F45" s="5" t="s">
        <v>11</v>
      </c>
      <c r="G45" s="7">
        <f>SUM(G40+G43+G44)</f>
        <v>728.72800000000007</v>
      </c>
      <c r="H45" s="5" t="s">
        <v>11</v>
      </c>
      <c r="I45" s="7">
        <f>SUM(I40+I41+I42+I43+I44)</f>
        <v>799.37000000000012</v>
      </c>
    </row>
    <row r="46" spans="1:9" ht="15.75" customHeight="1" x14ac:dyDescent="0.25">
      <c r="A46" s="19"/>
      <c r="B46" s="37" t="s">
        <v>8</v>
      </c>
      <c r="C46" s="43">
        <v>366.67</v>
      </c>
      <c r="D46" s="3" t="s">
        <v>10</v>
      </c>
      <c r="E46" s="11">
        <f>(C46*1.74)</f>
        <v>638.00580000000002</v>
      </c>
      <c r="F46" s="3" t="s">
        <v>10</v>
      </c>
      <c r="G46" s="11">
        <f>(C46*1.74)</f>
        <v>638.00580000000002</v>
      </c>
      <c r="H46" s="3" t="s">
        <v>10</v>
      </c>
      <c r="I46" s="11">
        <f>(C46*1.74)</f>
        <v>638.00580000000002</v>
      </c>
    </row>
    <row r="47" spans="1:9" ht="15.75" customHeight="1" x14ac:dyDescent="0.25">
      <c r="A47" s="19"/>
      <c r="B47" s="38"/>
      <c r="C47" s="44"/>
      <c r="D47" s="3"/>
      <c r="E47" s="8"/>
      <c r="F47" s="3"/>
      <c r="G47" s="8"/>
      <c r="H47" s="3" t="s">
        <v>58</v>
      </c>
      <c r="I47" s="8">
        <f>C46*11/100</f>
        <v>40.3337</v>
      </c>
    </row>
    <row r="48" spans="1:9" ht="15.75" customHeight="1" x14ac:dyDescent="0.25">
      <c r="A48" s="19"/>
      <c r="B48" s="38"/>
      <c r="C48" s="44"/>
      <c r="D48" s="3"/>
      <c r="E48" s="8"/>
      <c r="F48" s="3"/>
      <c r="G48" s="8"/>
      <c r="H48" s="3" t="s">
        <v>55</v>
      </c>
      <c r="I48" s="8">
        <f>(C46*8)/100</f>
        <v>29.333600000000001</v>
      </c>
    </row>
    <row r="49" spans="1:12" ht="15.75" x14ac:dyDescent="0.25">
      <c r="A49" s="19"/>
      <c r="B49" s="38"/>
      <c r="C49" s="44"/>
      <c r="D49" s="4"/>
      <c r="E49" s="6"/>
      <c r="F49" s="4" t="s">
        <v>54</v>
      </c>
      <c r="G49" s="6">
        <f>(C46*8)/100</f>
        <v>29.333600000000001</v>
      </c>
      <c r="H49" s="4" t="s">
        <v>55</v>
      </c>
      <c r="I49" s="6">
        <f>(C46*8)/100</f>
        <v>29.333600000000001</v>
      </c>
    </row>
    <row r="50" spans="1:12" ht="15.75" x14ac:dyDescent="0.25">
      <c r="A50" s="19"/>
      <c r="B50" s="38"/>
      <c r="C50" s="44"/>
      <c r="D50" s="4" t="s">
        <v>47</v>
      </c>
      <c r="E50" s="6">
        <f>(C46*14)/100</f>
        <v>51.333800000000004</v>
      </c>
      <c r="F50" s="4" t="s">
        <v>47</v>
      </c>
      <c r="G50" s="6">
        <f>(C46*14)/100</f>
        <v>51.333800000000004</v>
      </c>
      <c r="H50" s="4" t="s">
        <v>47</v>
      </c>
      <c r="I50" s="6">
        <f>(C46*14)/100</f>
        <v>51.333800000000004</v>
      </c>
    </row>
    <row r="51" spans="1:12" ht="16.5" thickBot="1" x14ac:dyDescent="0.3">
      <c r="A51" s="19"/>
      <c r="B51" s="39"/>
      <c r="C51" s="45"/>
      <c r="D51" s="5" t="s">
        <v>11</v>
      </c>
      <c r="E51" s="7">
        <f>SUM(E46+E49+E50)</f>
        <v>689.33960000000002</v>
      </c>
      <c r="F51" s="5" t="s">
        <v>11</v>
      </c>
      <c r="G51" s="7">
        <f>SUM(G46+G49+G50)</f>
        <v>718.67320000000007</v>
      </c>
      <c r="H51" s="5" t="s">
        <v>11</v>
      </c>
      <c r="I51" s="7">
        <f>SUM(I46+I47+I48+I49+I50)</f>
        <v>788.34050000000013</v>
      </c>
    </row>
    <row r="52" spans="1:12" ht="10.5" customHeight="1" thickBot="1" x14ac:dyDescent="0.3">
      <c r="A52" s="19"/>
      <c r="B52" s="17"/>
      <c r="C52" s="10"/>
      <c r="D52" s="13"/>
      <c r="E52" s="12"/>
      <c r="F52" s="13"/>
      <c r="G52" s="12"/>
      <c r="H52" s="13"/>
      <c r="I52" s="12"/>
    </row>
    <row r="53" spans="1:12" ht="15.75" customHeight="1" x14ac:dyDescent="0.25">
      <c r="A53" s="19"/>
      <c r="B53" s="37" t="s">
        <v>30</v>
      </c>
      <c r="C53" s="43">
        <v>304.58</v>
      </c>
      <c r="D53" s="3" t="s">
        <v>10</v>
      </c>
      <c r="E53" s="11">
        <f>(C53*1.74)</f>
        <v>529.9692</v>
      </c>
      <c r="F53" s="3" t="s">
        <v>10</v>
      </c>
      <c r="G53" s="11">
        <f>(C53*1.74)</f>
        <v>529.9692</v>
      </c>
      <c r="H53" s="3" t="s">
        <v>10</v>
      </c>
      <c r="I53" s="11">
        <f>(C53*1.74)</f>
        <v>529.9692</v>
      </c>
    </row>
    <row r="54" spans="1:12" ht="15.75" customHeight="1" x14ac:dyDescent="0.25">
      <c r="A54" s="19"/>
      <c r="B54" s="38"/>
      <c r="C54" s="44"/>
      <c r="D54" s="3"/>
      <c r="E54" s="8"/>
      <c r="F54" s="3"/>
      <c r="G54" s="8"/>
      <c r="H54" s="3" t="s">
        <v>58</v>
      </c>
      <c r="I54" s="8">
        <f>C53*11/100</f>
        <v>33.503799999999998</v>
      </c>
    </row>
    <row r="55" spans="1:12" ht="15.75" customHeight="1" x14ac:dyDescent="0.25">
      <c r="A55" s="19"/>
      <c r="B55" s="38"/>
      <c r="C55" s="44"/>
      <c r="D55" s="3"/>
      <c r="E55" s="8"/>
      <c r="F55" s="3"/>
      <c r="G55" s="8"/>
      <c r="H55" s="3" t="s">
        <v>55</v>
      </c>
      <c r="I55" s="8">
        <f>(C53*8)/100</f>
        <v>24.366399999999999</v>
      </c>
    </row>
    <row r="56" spans="1:12" ht="15.75" x14ac:dyDescent="0.25">
      <c r="A56" s="19"/>
      <c r="B56" s="38"/>
      <c r="C56" s="44"/>
      <c r="D56" s="4"/>
      <c r="E56" s="6"/>
      <c r="F56" s="4" t="s">
        <v>54</v>
      </c>
      <c r="G56" s="6">
        <f>(C53*8)/100</f>
        <v>24.366399999999999</v>
      </c>
      <c r="H56" s="4" t="s">
        <v>55</v>
      </c>
      <c r="I56" s="6">
        <f>(C53*8)/100</f>
        <v>24.366399999999999</v>
      </c>
      <c r="K56" s="9"/>
      <c r="L56" s="9"/>
    </row>
    <row r="57" spans="1:12" ht="15.75" x14ac:dyDescent="0.25">
      <c r="A57" s="19"/>
      <c r="B57" s="38"/>
      <c r="C57" s="44"/>
      <c r="D57" s="4" t="s">
        <v>47</v>
      </c>
      <c r="E57" s="6">
        <f>(C53*14)/100</f>
        <v>42.641199999999998</v>
      </c>
      <c r="F57" s="4" t="s">
        <v>47</v>
      </c>
      <c r="G57" s="6">
        <f>(C53*14)/100</f>
        <v>42.641199999999998</v>
      </c>
      <c r="H57" s="4" t="s">
        <v>47</v>
      </c>
      <c r="I57" s="6">
        <f>(C53*14)/100</f>
        <v>42.641199999999998</v>
      </c>
      <c r="K57" s="9"/>
      <c r="L57" s="9"/>
    </row>
    <row r="58" spans="1:12" ht="16.5" thickBot="1" x14ac:dyDescent="0.3">
      <c r="A58" s="19"/>
      <c r="B58" s="39"/>
      <c r="C58" s="45"/>
      <c r="D58" s="5" t="s">
        <v>11</v>
      </c>
      <c r="E58" s="7">
        <f>SUM(E53+E56+E57)</f>
        <v>572.61040000000003</v>
      </c>
      <c r="F58" s="5" t="s">
        <v>11</v>
      </c>
      <c r="G58" s="7">
        <f>SUM(G53+G56+G57)</f>
        <v>596.97680000000003</v>
      </c>
      <c r="H58" s="5" t="s">
        <v>11</v>
      </c>
      <c r="I58" s="7">
        <f>SUM(I53+I54+I55+I56+I57)</f>
        <v>654.84699999999998</v>
      </c>
    </row>
    <row r="59" spans="1:12" ht="15.75" customHeight="1" x14ac:dyDescent="0.25">
      <c r="A59" s="19"/>
      <c r="B59" s="37" t="s">
        <v>9</v>
      </c>
      <c r="C59" s="43">
        <v>333.98</v>
      </c>
      <c r="D59" s="3" t="s">
        <v>10</v>
      </c>
      <c r="E59" s="11">
        <f>(C59*1.74)</f>
        <v>581.12520000000006</v>
      </c>
      <c r="F59" s="3" t="s">
        <v>10</v>
      </c>
      <c r="G59" s="11">
        <f>(C59*1.74)</f>
        <v>581.12520000000006</v>
      </c>
      <c r="H59" s="3" t="s">
        <v>10</v>
      </c>
      <c r="I59" s="11">
        <f>(C59*1.74)</f>
        <v>581.12520000000006</v>
      </c>
    </row>
    <row r="60" spans="1:12" ht="15.75" customHeight="1" x14ac:dyDescent="0.25">
      <c r="A60" s="19"/>
      <c r="B60" s="38"/>
      <c r="C60" s="44"/>
      <c r="D60" s="3"/>
      <c r="E60" s="8"/>
      <c r="F60" s="3"/>
      <c r="G60" s="8"/>
      <c r="H60" s="3" t="s">
        <v>58</v>
      </c>
      <c r="I60" s="8">
        <f>C59*11/100</f>
        <v>36.7378</v>
      </c>
    </row>
    <row r="61" spans="1:12" ht="15.75" customHeight="1" x14ac:dyDescent="0.25">
      <c r="A61" s="19"/>
      <c r="B61" s="38"/>
      <c r="C61" s="44"/>
      <c r="D61" s="3"/>
      <c r="E61" s="8"/>
      <c r="F61" s="3"/>
      <c r="G61" s="8"/>
      <c r="H61" s="3" t="s">
        <v>55</v>
      </c>
      <c r="I61" s="8">
        <f>(C59*8)/100</f>
        <v>26.718400000000003</v>
      </c>
    </row>
    <row r="62" spans="1:12" ht="15.75" x14ac:dyDescent="0.25">
      <c r="A62" s="19"/>
      <c r="B62" s="38"/>
      <c r="C62" s="44"/>
      <c r="D62" s="4"/>
      <c r="E62" s="6"/>
      <c r="F62" s="4" t="s">
        <v>54</v>
      </c>
      <c r="G62" s="6">
        <f>(C59*8)/100</f>
        <v>26.718400000000003</v>
      </c>
      <c r="H62" s="4" t="s">
        <v>55</v>
      </c>
      <c r="I62" s="6">
        <f>(C59*8)/100</f>
        <v>26.718400000000003</v>
      </c>
    </row>
    <row r="63" spans="1:12" ht="15.75" x14ac:dyDescent="0.25">
      <c r="A63" s="19"/>
      <c r="B63" s="38"/>
      <c r="C63" s="44"/>
      <c r="D63" s="4" t="s">
        <v>47</v>
      </c>
      <c r="E63" s="6">
        <f>(C59*14)/100</f>
        <v>46.757200000000005</v>
      </c>
      <c r="F63" s="4" t="s">
        <v>47</v>
      </c>
      <c r="G63" s="6">
        <f>(C59*14)/100</f>
        <v>46.757200000000005</v>
      </c>
      <c r="H63" s="4" t="s">
        <v>47</v>
      </c>
      <c r="I63" s="6">
        <f>(C59*14)/100</f>
        <v>46.757200000000005</v>
      </c>
    </row>
    <row r="64" spans="1:12" ht="16.5" thickBot="1" x14ac:dyDescent="0.3">
      <c r="A64" s="19"/>
      <c r="B64" s="39"/>
      <c r="C64" s="45"/>
      <c r="D64" s="5" t="s">
        <v>11</v>
      </c>
      <c r="E64" s="7">
        <f>SUM(E59+E62+E63)</f>
        <v>627.88240000000008</v>
      </c>
      <c r="F64" s="5" t="s">
        <v>11</v>
      </c>
      <c r="G64" s="7">
        <f>SUM(G59+G62+G63)</f>
        <v>654.60080000000005</v>
      </c>
      <c r="H64" s="5" t="s">
        <v>11</v>
      </c>
      <c r="I64" s="7">
        <f>SUM(I59+I60+I61+I62+I63)</f>
        <v>718.05700000000002</v>
      </c>
    </row>
    <row r="66" spans="2:13" x14ac:dyDescent="0.25">
      <c r="B66" s="16" t="s">
        <v>32</v>
      </c>
      <c r="M66" s="9"/>
    </row>
    <row r="67" spans="2:13" ht="9" customHeight="1" x14ac:dyDescent="0.25">
      <c r="B67" s="16"/>
    </row>
    <row r="68" spans="2:13" x14ac:dyDescent="0.25">
      <c r="B68" t="s">
        <v>36</v>
      </c>
    </row>
    <row r="69" spans="2:13" x14ac:dyDescent="0.25">
      <c r="B69" t="s">
        <v>33</v>
      </c>
    </row>
    <row r="70" spans="2:13" ht="9" customHeight="1" x14ac:dyDescent="0.25"/>
    <row r="71" spans="2:13" x14ac:dyDescent="0.25">
      <c r="B71" t="s">
        <v>37</v>
      </c>
    </row>
    <row r="72" spans="2:13" ht="9.75" customHeight="1" x14ac:dyDescent="0.25"/>
    <row r="73" spans="2:13" x14ac:dyDescent="0.25">
      <c r="B73" t="s">
        <v>40</v>
      </c>
    </row>
    <row r="74" spans="2:13" x14ac:dyDescent="0.25">
      <c r="B74" t="s">
        <v>34</v>
      </c>
    </row>
    <row r="75" spans="2:13" ht="11.25" customHeight="1" x14ac:dyDescent="0.25"/>
    <row r="76" spans="2:13" x14ac:dyDescent="0.25">
      <c r="B76" t="s">
        <v>38</v>
      </c>
    </row>
    <row r="77" spans="2:13" ht="10.5" customHeight="1" x14ac:dyDescent="0.25"/>
    <row r="78" spans="2:13" x14ac:dyDescent="0.25">
      <c r="B78" t="s">
        <v>39</v>
      </c>
      <c r="L78" s="9"/>
    </row>
    <row r="79" spans="2:13" x14ac:dyDescent="0.25">
      <c r="B79" t="s">
        <v>35</v>
      </c>
      <c r="L79" s="9"/>
    </row>
    <row r="83" spans="14:14" x14ac:dyDescent="0.25">
      <c r="N83" s="9"/>
    </row>
  </sheetData>
  <mergeCells count="23">
    <mergeCell ref="B53:B58"/>
    <mergeCell ref="B59:B64"/>
    <mergeCell ref="C16:C21"/>
    <mergeCell ref="C22:C27"/>
    <mergeCell ref="C28:C33"/>
    <mergeCell ref="C34:C39"/>
    <mergeCell ref="C40:C45"/>
    <mergeCell ref="C46:C51"/>
    <mergeCell ref="C53:C58"/>
    <mergeCell ref="C59:C64"/>
    <mergeCell ref="B16:B21"/>
    <mergeCell ref="B22:B27"/>
    <mergeCell ref="B28:B33"/>
    <mergeCell ref="B34:B39"/>
    <mergeCell ref="B40:B45"/>
    <mergeCell ref="B46:B51"/>
    <mergeCell ref="B9:I9"/>
    <mergeCell ref="B10:I10"/>
    <mergeCell ref="B13:I13"/>
    <mergeCell ref="D15:E15"/>
    <mergeCell ref="F15:G15"/>
    <mergeCell ref="H15:I15"/>
    <mergeCell ref="B11:I11"/>
  </mergeCells>
  <pageMargins left="1.2204724409448819" right="0.23622047244094491" top="0.74803149606299213" bottom="0.74803149606299213" header="0.31496062992125984" footer="0.31496062992125984"/>
  <pageSetup paperSize="5" scale="74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9"/>
  <sheetViews>
    <sheetView topLeftCell="A64" workbookViewId="0">
      <selection activeCell="B11" sqref="B11:I11"/>
    </sheetView>
  </sheetViews>
  <sheetFormatPr baseColWidth="10" defaultRowHeight="15" x14ac:dyDescent="0.25"/>
  <cols>
    <col min="1" max="1" width="2.140625" customWidth="1"/>
    <col min="2" max="2" width="20.7109375" customWidth="1"/>
    <col min="3" max="3" width="13.7109375" customWidth="1"/>
    <col min="4" max="4" width="10.710937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</cols>
  <sheetData>
    <row r="9" spans="1:9" ht="18" x14ac:dyDescent="0.25">
      <c r="B9" s="31" t="s">
        <v>1</v>
      </c>
      <c r="C9" s="31"/>
      <c r="D9" s="31"/>
      <c r="E9" s="31"/>
      <c r="F9" s="31"/>
      <c r="G9" s="31"/>
      <c r="H9" s="31"/>
      <c r="I9" s="31"/>
    </row>
    <row r="10" spans="1:9" ht="18" x14ac:dyDescent="0.25">
      <c r="B10" s="31" t="s">
        <v>57</v>
      </c>
      <c r="C10" s="31"/>
      <c r="D10" s="31"/>
      <c r="E10" s="31"/>
      <c r="F10" s="31"/>
      <c r="G10" s="31"/>
      <c r="H10" s="31"/>
      <c r="I10" s="31"/>
    </row>
    <row r="11" spans="1:9" ht="18" x14ac:dyDescent="0.25">
      <c r="B11" s="31" t="s">
        <v>61</v>
      </c>
      <c r="C11" s="31"/>
      <c r="D11" s="31"/>
      <c r="E11" s="31"/>
      <c r="F11" s="31"/>
      <c r="G11" s="31"/>
      <c r="H11" s="31"/>
      <c r="I11" s="31"/>
    </row>
    <row r="12" spans="1:9" ht="8.25" customHeight="1" x14ac:dyDescent="0.25">
      <c r="B12" s="49"/>
      <c r="C12" s="49"/>
      <c r="D12" s="49"/>
      <c r="E12" s="49"/>
      <c r="F12" s="49"/>
      <c r="G12" s="49"/>
      <c r="H12" s="49"/>
      <c r="I12" s="49"/>
    </row>
    <row r="13" spans="1:9" ht="18" x14ac:dyDescent="0.25">
      <c r="B13" s="31" t="s">
        <v>48</v>
      </c>
      <c r="C13" s="31"/>
      <c r="D13" s="31"/>
      <c r="E13" s="31"/>
      <c r="F13" s="31"/>
      <c r="G13" s="31"/>
      <c r="H13" s="31"/>
      <c r="I13" s="31"/>
    </row>
    <row r="14" spans="1:9" ht="9.75" customHeight="1" thickBot="1" x14ac:dyDescent="0.3">
      <c r="B14" s="2"/>
    </row>
    <row r="15" spans="1:9" ht="48" thickBot="1" x14ac:dyDescent="0.3">
      <c r="B15" s="14" t="s">
        <v>2</v>
      </c>
      <c r="C15" s="29" t="s">
        <v>46</v>
      </c>
      <c r="D15" s="32" t="s">
        <v>52</v>
      </c>
      <c r="E15" s="33"/>
      <c r="F15" s="34" t="s">
        <v>53</v>
      </c>
      <c r="G15" s="35"/>
      <c r="H15" s="36" t="s">
        <v>59</v>
      </c>
      <c r="I15" s="33"/>
    </row>
    <row r="16" spans="1:9" ht="15.75" x14ac:dyDescent="0.25">
      <c r="A16" s="19"/>
      <c r="B16" s="46" t="s">
        <v>3</v>
      </c>
      <c r="C16" s="40">
        <v>461.31</v>
      </c>
      <c r="D16" s="3" t="s">
        <v>10</v>
      </c>
      <c r="E16" s="11">
        <f>(C16*1.74)</f>
        <v>802.67939999999999</v>
      </c>
      <c r="F16" s="3" t="s">
        <v>10</v>
      </c>
      <c r="G16" s="11">
        <f>(C16*1.74)</f>
        <v>802.67939999999999</v>
      </c>
      <c r="H16" s="3" t="s">
        <v>10</v>
      </c>
      <c r="I16" s="11">
        <f>(C16*1.74)</f>
        <v>802.67939999999999</v>
      </c>
    </row>
    <row r="17" spans="1:9" ht="15.75" x14ac:dyDescent="0.25">
      <c r="A17" s="19"/>
      <c r="B17" s="47"/>
      <c r="C17" s="41"/>
      <c r="D17" s="3"/>
      <c r="E17" s="8"/>
      <c r="F17" s="3"/>
      <c r="G17" s="8"/>
      <c r="H17" s="3" t="s">
        <v>58</v>
      </c>
      <c r="I17" s="8">
        <f>C16*11/100</f>
        <v>50.744099999999996</v>
      </c>
    </row>
    <row r="18" spans="1:9" ht="15.75" x14ac:dyDescent="0.25">
      <c r="A18" s="19"/>
      <c r="B18" s="47"/>
      <c r="C18" s="41"/>
      <c r="D18" s="3"/>
      <c r="E18" s="8"/>
      <c r="F18" s="3"/>
      <c r="G18" s="8"/>
      <c r="H18" s="3" t="s">
        <v>55</v>
      </c>
      <c r="I18" s="8">
        <f>(C16*8)/100</f>
        <v>36.904800000000002</v>
      </c>
    </row>
    <row r="19" spans="1:9" ht="15.75" x14ac:dyDescent="0.25">
      <c r="A19" s="19"/>
      <c r="B19" s="47"/>
      <c r="C19" s="41"/>
      <c r="D19" s="4"/>
      <c r="E19" s="6"/>
      <c r="F19" s="4" t="s">
        <v>54</v>
      </c>
      <c r="G19" s="6">
        <f>(C16*8)/100</f>
        <v>36.904800000000002</v>
      </c>
      <c r="H19" s="4" t="s">
        <v>55</v>
      </c>
      <c r="I19" s="6">
        <f>(C16*8)/100</f>
        <v>36.904800000000002</v>
      </c>
    </row>
    <row r="20" spans="1:9" ht="15.75" x14ac:dyDescent="0.25">
      <c r="A20" s="19"/>
      <c r="B20" s="47"/>
      <c r="C20" s="41"/>
      <c r="D20" s="4" t="s">
        <v>47</v>
      </c>
      <c r="E20" s="6">
        <f>(C16*14)/100</f>
        <v>64.583399999999997</v>
      </c>
      <c r="F20" s="4" t="s">
        <v>47</v>
      </c>
      <c r="G20" s="6">
        <f>(C16*14)/100</f>
        <v>64.583399999999997</v>
      </c>
      <c r="H20" s="4" t="s">
        <v>47</v>
      </c>
      <c r="I20" s="6">
        <f>(C16*14)/100</f>
        <v>64.583399999999997</v>
      </c>
    </row>
    <row r="21" spans="1:9" ht="16.5" thickBot="1" x14ac:dyDescent="0.3">
      <c r="A21" s="19"/>
      <c r="B21" s="48"/>
      <c r="C21" s="42"/>
      <c r="D21" s="5" t="s">
        <v>11</v>
      </c>
      <c r="E21" s="7">
        <f>SUM(E16+E19+E20)</f>
        <v>867.26279999999997</v>
      </c>
      <c r="F21" s="5" t="s">
        <v>11</v>
      </c>
      <c r="G21" s="7">
        <f>SUM(G16+G19+G20)</f>
        <v>904.16759999999999</v>
      </c>
      <c r="H21" s="5" t="s">
        <v>11</v>
      </c>
      <c r="I21" s="7">
        <f>SUM(I16+I17+I18+I19+I20)</f>
        <v>991.81650000000002</v>
      </c>
    </row>
    <row r="22" spans="1:9" ht="15.75" x14ac:dyDescent="0.25">
      <c r="A22" s="19"/>
      <c r="B22" s="37" t="s">
        <v>4</v>
      </c>
      <c r="C22" s="40">
        <v>418.1</v>
      </c>
      <c r="D22" s="3" t="s">
        <v>10</v>
      </c>
      <c r="E22" s="11">
        <f>(C22*1.74)</f>
        <v>727.49400000000003</v>
      </c>
      <c r="F22" s="3" t="s">
        <v>10</v>
      </c>
      <c r="G22" s="11">
        <f>(C22*1.74)</f>
        <v>727.49400000000003</v>
      </c>
      <c r="H22" s="3" t="s">
        <v>10</v>
      </c>
      <c r="I22" s="11">
        <f>(C22*1.74)</f>
        <v>727.49400000000003</v>
      </c>
    </row>
    <row r="23" spans="1:9" ht="15.75" x14ac:dyDescent="0.25">
      <c r="A23" s="19"/>
      <c r="B23" s="38"/>
      <c r="C23" s="41"/>
      <c r="D23" s="3"/>
      <c r="E23" s="8"/>
      <c r="F23" s="3"/>
      <c r="G23" s="8"/>
      <c r="H23" s="3" t="s">
        <v>58</v>
      </c>
      <c r="I23" s="8">
        <f>C22*11/100</f>
        <v>45.991000000000007</v>
      </c>
    </row>
    <row r="24" spans="1:9" ht="15.75" x14ac:dyDescent="0.25">
      <c r="A24" s="19"/>
      <c r="B24" s="38"/>
      <c r="C24" s="41"/>
      <c r="D24" s="3"/>
      <c r="E24" s="8"/>
      <c r="F24" s="3"/>
      <c r="G24" s="8"/>
      <c r="H24" s="3" t="s">
        <v>55</v>
      </c>
      <c r="I24" s="8">
        <f>(C22*8)/100</f>
        <v>33.448</v>
      </c>
    </row>
    <row r="25" spans="1:9" ht="15.75" x14ac:dyDescent="0.25">
      <c r="A25" s="19"/>
      <c r="B25" s="38"/>
      <c r="C25" s="41"/>
      <c r="D25" s="4"/>
      <c r="E25" s="6"/>
      <c r="F25" s="4" t="s">
        <v>54</v>
      </c>
      <c r="G25" s="6">
        <f>(C22*8)/100</f>
        <v>33.448</v>
      </c>
      <c r="H25" s="4" t="s">
        <v>55</v>
      </c>
      <c r="I25" s="6">
        <f>(C22*8)/100</f>
        <v>33.448</v>
      </c>
    </row>
    <row r="26" spans="1:9" ht="15.75" x14ac:dyDescent="0.25">
      <c r="A26" s="19"/>
      <c r="B26" s="38"/>
      <c r="C26" s="41"/>
      <c r="D26" s="4" t="s">
        <v>47</v>
      </c>
      <c r="E26" s="6">
        <f>(C22*14)/100</f>
        <v>58.534000000000006</v>
      </c>
      <c r="F26" s="4" t="s">
        <v>47</v>
      </c>
      <c r="G26" s="6">
        <f>(C22*14)/100</f>
        <v>58.534000000000006</v>
      </c>
      <c r="H26" s="4" t="s">
        <v>47</v>
      </c>
      <c r="I26" s="6">
        <f>(C22*14)/100</f>
        <v>58.534000000000006</v>
      </c>
    </row>
    <row r="27" spans="1:9" ht="16.5" thickBot="1" x14ac:dyDescent="0.3">
      <c r="A27" s="19"/>
      <c r="B27" s="39"/>
      <c r="C27" s="42"/>
      <c r="D27" s="5" t="s">
        <v>11</v>
      </c>
      <c r="E27" s="7">
        <f>SUM(E22+E25+E26)</f>
        <v>786.02800000000002</v>
      </c>
      <c r="F27" s="5" t="s">
        <v>11</v>
      </c>
      <c r="G27" s="7">
        <f>SUM(G22+G25+G26)</f>
        <v>819.476</v>
      </c>
      <c r="H27" s="5" t="s">
        <v>11</v>
      </c>
      <c r="I27" s="7">
        <f>SUM(I22+I23+I24+I25+I26)</f>
        <v>898.91499999999996</v>
      </c>
    </row>
    <row r="28" spans="1:9" ht="15.75" x14ac:dyDescent="0.25">
      <c r="A28" s="19"/>
      <c r="B28" s="46" t="s">
        <v>5</v>
      </c>
      <c r="C28" s="40">
        <v>391.24</v>
      </c>
      <c r="D28" s="3" t="s">
        <v>10</v>
      </c>
      <c r="E28" s="11">
        <f>(C28*1.74)</f>
        <v>680.75760000000002</v>
      </c>
      <c r="F28" s="3" t="s">
        <v>10</v>
      </c>
      <c r="G28" s="11">
        <f>(C28*1.74)</f>
        <v>680.75760000000002</v>
      </c>
      <c r="H28" s="3" t="s">
        <v>10</v>
      </c>
      <c r="I28" s="11">
        <f>(C28*1.74)</f>
        <v>680.75760000000002</v>
      </c>
    </row>
    <row r="29" spans="1:9" ht="15.75" x14ac:dyDescent="0.25">
      <c r="A29" s="19"/>
      <c r="B29" s="47"/>
      <c r="C29" s="41"/>
      <c r="D29" s="3"/>
      <c r="E29" s="8"/>
      <c r="F29" s="3"/>
      <c r="G29" s="8"/>
      <c r="H29" s="3" t="s">
        <v>58</v>
      </c>
      <c r="I29" s="8">
        <f>C28*11/100</f>
        <v>43.0364</v>
      </c>
    </row>
    <row r="30" spans="1:9" ht="15.75" x14ac:dyDescent="0.25">
      <c r="A30" s="19"/>
      <c r="B30" s="47"/>
      <c r="C30" s="41"/>
      <c r="D30" s="3"/>
      <c r="E30" s="8"/>
      <c r="F30" s="3"/>
      <c r="G30" s="8"/>
      <c r="H30" s="3" t="s">
        <v>55</v>
      </c>
      <c r="I30" s="8">
        <f>(C28*8)/100</f>
        <v>31.299199999999999</v>
      </c>
    </row>
    <row r="31" spans="1:9" ht="15.75" x14ac:dyDescent="0.25">
      <c r="A31" s="19"/>
      <c r="B31" s="47"/>
      <c r="C31" s="41"/>
      <c r="D31" s="4"/>
      <c r="E31" s="6"/>
      <c r="F31" s="4" t="s">
        <v>54</v>
      </c>
      <c r="G31" s="6">
        <f>(C28*8)/100</f>
        <v>31.299199999999999</v>
      </c>
      <c r="H31" s="4" t="s">
        <v>55</v>
      </c>
      <c r="I31" s="6">
        <f>(C28*8)/100</f>
        <v>31.299199999999999</v>
      </c>
    </row>
    <row r="32" spans="1:9" ht="15.75" x14ac:dyDescent="0.25">
      <c r="A32" s="19"/>
      <c r="B32" s="47"/>
      <c r="C32" s="41"/>
      <c r="D32" s="4" t="s">
        <v>47</v>
      </c>
      <c r="E32" s="6">
        <f>(C28*14)/100</f>
        <v>54.773600000000009</v>
      </c>
      <c r="F32" s="4" t="s">
        <v>47</v>
      </c>
      <c r="G32" s="6">
        <f>(C28*14)/100</f>
        <v>54.773600000000009</v>
      </c>
      <c r="H32" s="4" t="s">
        <v>47</v>
      </c>
      <c r="I32" s="6">
        <f>(C28*14)/100</f>
        <v>54.773600000000009</v>
      </c>
    </row>
    <row r="33" spans="1:9" ht="16.5" thickBot="1" x14ac:dyDescent="0.3">
      <c r="A33" s="19"/>
      <c r="B33" s="48"/>
      <c r="C33" s="42"/>
      <c r="D33" s="5" t="s">
        <v>11</v>
      </c>
      <c r="E33" s="7">
        <f>SUM(E28+E31+E32)</f>
        <v>735.53120000000001</v>
      </c>
      <c r="F33" s="5" t="s">
        <v>11</v>
      </c>
      <c r="G33" s="7">
        <f>SUM(G28+G31+G32)</f>
        <v>766.83040000000005</v>
      </c>
      <c r="H33" s="5" t="s">
        <v>11</v>
      </c>
      <c r="I33" s="7">
        <f>SUM(I28+I29+I30+I31+I32)</f>
        <v>841.16600000000005</v>
      </c>
    </row>
    <row r="34" spans="1:9" ht="15.75" x14ac:dyDescent="0.25">
      <c r="A34" s="19"/>
      <c r="B34" s="46" t="s">
        <v>49</v>
      </c>
      <c r="C34" s="40">
        <v>378.1</v>
      </c>
      <c r="D34" s="3" t="s">
        <v>10</v>
      </c>
      <c r="E34" s="11">
        <f>(C34*1.74)</f>
        <v>657.89400000000001</v>
      </c>
      <c r="F34" s="3" t="s">
        <v>10</v>
      </c>
      <c r="G34" s="11">
        <f>(C34*1.74)</f>
        <v>657.89400000000001</v>
      </c>
      <c r="H34" s="3" t="s">
        <v>10</v>
      </c>
      <c r="I34" s="11">
        <f>(C34*1.74)</f>
        <v>657.89400000000001</v>
      </c>
    </row>
    <row r="35" spans="1:9" ht="15.75" x14ac:dyDescent="0.25">
      <c r="A35" s="19"/>
      <c r="B35" s="47"/>
      <c r="C35" s="41"/>
      <c r="D35" s="3"/>
      <c r="E35" s="8"/>
      <c r="F35" s="3"/>
      <c r="G35" s="8"/>
      <c r="H35" s="3" t="s">
        <v>58</v>
      </c>
      <c r="I35" s="8">
        <f>C34*11/100</f>
        <v>41.591000000000001</v>
      </c>
    </row>
    <row r="36" spans="1:9" ht="15.75" x14ac:dyDescent="0.25">
      <c r="A36" s="19"/>
      <c r="B36" s="47"/>
      <c r="C36" s="41"/>
      <c r="D36" s="3"/>
      <c r="E36" s="8"/>
      <c r="F36" s="3"/>
      <c r="G36" s="8"/>
      <c r="H36" s="3" t="s">
        <v>55</v>
      </c>
      <c r="I36" s="8">
        <f>(C34*8)/100</f>
        <v>30.248000000000001</v>
      </c>
    </row>
    <row r="37" spans="1:9" ht="15.75" x14ac:dyDescent="0.25">
      <c r="A37" s="19"/>
      <c r="B37" s="47"/>
      <c r="C37" s="41"/>
      <c r="D37" s="4"/>
      <c r="E37" s="6"/>
      <c r="F37" s="4" t="s">
        <v>54</v>
      </c>
      <c r="G37" s="6">
        <f>(C34*8)/100</f>
        <v>30.248000000000001</v>
      </c>
      <c r="H37" s="4" t="s">
        <v>55</v>
      </c>
      <c r="I37" s="6">
        <f>(C34*8)/100</f>
        <v>30.248000000000001</v>
      </c>
    </row>
    <row r="38" spans="1:9" ht="15.75" x14ac:dyDescent="0.25">
      <c r="A38" s="19"/>
      <c r="B38" s="47"/>
      <c r="C38" s="41"/>
      <c r="D38" s="4" t="s">
        <v>47</v>
      </c>
      <c r="E38" s="6">
        <f>(C34*14)/100</f>
        <v>52.934000000000005</v>
      </c>
      <c r="F38" s="4" t="s">
        <v>47</v>
      </c>
      <c r="G38" s="6">
        <f>(C34*14)/100</f>
        <v>52.934000000000005</v>
      </c>
      <c r="H38" s="4" t="s">
        <v>47</v>
      </c>
      <c r="I38" s="6">
        <f>(C34*14)/100</f>
        <v>52.934000000000005</v>
      </c>
    </row>
    <row r="39" spans="1:9" ht="16.5" thickBot="1" x14ac:dyDescent="0.3">
      <c r="A39" s="19"/>
      <c r="B39" s="48"/>
      <c r="C39" s="42"/>
      <c r="D39" s="5" t="s">
        <v>11</v>
      </c>
      <c r="E39" s="7">
        <f>SUM(E34+E37+E38)</f>
        <v>710.82799999999997</v>
      </c>
      <c r="F39" s="5" t="s">
        <v>11</v>
      </c>
      <c r="G39" s="7">
        <f>SUM(G34+G37+G38)</f>
        <v>741.07600000000002</v>
      </c>
      <c r="H39" s="5" t="s">
        <v>11</v>
      </c>
      <c r="I39" s="7">
        <f>SUM(I34+I35+I36+I37+I38)</f>
        <v>812.91500000000008</v>
      </c>
    </row>
    <row r="40" spans="1:9" ht="15.75" x14ac:dyDescent="0.25">
      <c r="A40" s="19"/>
      <c r="B40" s="46" t="s">
        <v>6</v>
      </c>
      <c r="C40" s="43">
        <v>350.99</v>
      </c>
      <c r="D40" s="3" t="s">
        <v>10</v>
      </c>
      <c r="E40" s="11">
        <f>(C40*1.74)</f>
        <v>610.72260000000006</v>
      </c>
      <c r="F40" s="3" t="s">
        <v>10</v>
      </c>
      <c r="G40" s="11">
        <f>(C40*1.74)</f>
        <v>610.72260000000006</v>
      </c>
      <c r="H40" s="3" t="s">
        <v>10</v>
      </c>
      <c r="I40" s="11">
        <f>(C40*1.74)</f>
        <v>610.72260000000006</v>
      </c>
    </row>
    <row r="41" spans="1:9" ht="15.75" x14ac:dyDescent="0.25">
      <c r="A41" s="19"/>
      <c r="B41" s="47"/>
      <c r="C41" s="44"/>
      <c r="D41" s="3"/>
      <c r="E41" s="8"/>
      <c r="F41" s="3"/>
      <c r="G41" s="8"/>
      <c r="H41" s="3" t="s">
        <v>58</v>
      </c>
      <c r="I41" s="8">
        <f>C40*11/100</f>
        <v>38.608900000000006</v>
      </c>
    </row>
    <row r="42" spans="1:9" ht="15.75" x14ac:dyDescent="0.25">
      <c r="A42" s="19"/>
      <c r="B42" s="47"/>
      <c r="C42" s="44"/>
      <c r="D42" s="3"/>
      <c r="E42" s="8"/>
      <c r="F42" s="3"/>
      <c r="G42" s="8"/>
      <c r="H42" s="3" t="s">
        <v>55</v>
      </c>
      <c r="I42" s="8">
        <f>(C40*8)/100</f>
        <v>28.0792</v>
      </c>
    </row>
    <row r="43" spans="1:9" ht="15.75" x14ac:dyDescent="0.25">
      <c r="A43" s="19"/>
      <c r="B43" s="47"/>
      <c r="C43" s="44"/>
      <c r="D43" s="4"/>
      <c r="E43" s="6"/>
      <c r="F43" s="4" t="s">
        <v>54</v>
      </c>
      <c r="G43" s="6">
        <f>(C40*8)/100</f>
        <v>28.0792</v>
      </c>
      <c r="H43" s="4" t="s">
        <v>55</v>
      </c>
      <c r="I43" s="6">
        <f>(C40*8)/100</f>
        <v>28.0792</v>
      </c>
    </row>
    <row r="44" spans="1:9" ht="15.75" x14ac:dyDescent="0.25">
      <c r="A44" s="19"/>
      <c r="B44" s="47"/>
      <c r="C44" s="44"/>
      <c r="D44" s="4" t="s">
        <v>47</v>
      </c>
      <c r="E44" s="6">
        <f>(C40*14)/100</f>
        <v>49.138600000000004</v>
      </c>
      <c r="F44" s="4" t="s">
        <v>47</v>
      </c>
      <c r="G44" s="6">
        <f>(C40*14)/100</f>
        <v>49.138600000000004</v>
      </c>
      <c r="H44" s="4" t="s">
        <v>47</v>
      </c>
      <c r="I44" s="6">
        <f>(C40*14)/100</f>
        <v>49.138600000000004</v>
      </c>
    </row>
    <row r="45" spans="1:9" ht="16.5" thickBot="1" x14ac:dyDescent="0.3">
      <c r="A45" s="19"/>
      <c r="B45" s="48"/>
      <c r="C45" s="45"/>
      <c r="D45" s="5" t="s">
        <v>11</v>
      </c>
      <c r="E45" s="7">
        <f>SUM(E40+E43+E44)</f>
        <v>659.86120000000005</v>
      </c>
      <c r="F45" s="5" t="s">
        <v>11</v>
      </c>
      <c r="G45" s="7">
        <f>SUM(G40+G43+G44)</f>
        <v>687.94040000000007</v>
      </c>
      <c r="H45" s="5" t="s">
        <v>11</v>
      </c>
      <c r="I45" s="7">
        <f>SUM(I40+I41+I42+I43+I44)</f>
        <v>754.62850000000003</v>
      </c>
    </row>
    <row r="46" spans="1:9" ht="15.75" x14ac:dyDescent="0.25">
      <c r="A46" s="19"/>
      <c r="B46" s="46" t="s">
        <v>7</v>
      </c>
      <c r="C46" s="40">
        <v>343.77</v>
      </c>
      <c r="D46" s="3" t="s">
        <v>10</v>
      </c>
      <c r="E46" s="11">
        <f>(C46*1.74)</f>
        <v>598.15980000000002</v>
      </c>
      <c r="F46" s="3" t="s">
        <v>10</v>
      </c>
      <c r="G46" s="11">
        <f>(C46*1.74)</f>
        <v>598.15980000000002</v>
      </c>
      <c r="H46" s="3" t="s">
        <v>10</v>
      </c>
      <c r="I46" s="11">
        <f>(C46*1.74)</f>
        <v>598.15980000000002</v>
      </c>
    </row>
    <row r="47" spans="1:9" ht="15.75" x14ac:dyDescent="0.25">
      <c r="A47" s="19"/>
      <c r="B47" s="47"/>
      <c r="C47" s="41"/>
      <c r="D47" s="3"/>
      <c r="E47" s="8"/>
      <c r="F47" s="3"/>
      <c r="G47" s="8"/>
      <c r="H47" s="3" t="s">
        <v>58</v>
      </c>
      <c r="I47" s="8">
        <f>C46*11/100</f>
        <v>37.814699999999995</v>
      </c>
    </row>
    <row r="48" spans="1:9" ht="15.75" x14ac:dyDescent="0.25">
      <c r="A48" s="19"/>
      <c r="B48" s="47"/>
      <c r="C48" s="41"/>
      <c r="D48" s="3"/>
      <c r="E48" s="8"/>
      <c r="F48" s="3"/>
      <c r="G48" s="8"/>
      <c r="H48" s="3" t="s">
        <v>55</v>
      </c>
      <c r="I48" s="8">
        <f>(C46*8)/100</f>
        <v>27.5016</v>
      </c>
    </row>
    <row r="49" spans="1:12" ht="15.75" x14ac:dyDescent="0.25">
      <c r="A49" s="19"/>
      <c r="B49" s="47"/>
      <c r="C49" s="41"/>
      <c r="D49" s="4"/>
      <c r="E49" s="6"/>
      <c r="F49" s="4" t="s">
        <v>54</v>
      </c>
      <c r="G49" s="6">
        <f>(C46*8)/100</f>
        <v>27.5016</v>
      </c>
      <c r="H49" s="4" t="s">
        <v>55</v>
      </c>
      <c r="I49" s="6">
        <f>(C46*8)/100</f>
        <v>27.5016</v>
      </c>
    </row>
    <row r="50" spans="1:12" ht="15.75" x14ac:dyDescent="0.25">
      <c r="A50" s="19"/>
      <c r="B50" s="47"/>
      <c r="C50" s="41"/>
      <c r="D50" s="4" t="s">
        <v>47</v>
      </c>
      <c r="E50" s="6">
        <f>(C46*14)/100</f>
        <v>48.127800000000001</v>
      </c>
      <c r="F50" s="4" t="s">
        <v>47</v>
      </c>
      <c r="G50" s="6">
        <f>(C46*14)/100</f>
        <v>48.127800000000001</v>
      </c>
      <c r="H50" s="4" t="s">
        <v>47</v>
      </c>
      <c r="I50" s="6">
        <f>(C46*14)/100</f>
        <v>48.127800000000001</v>
      </c>
    </row>
    <row r="51" spans="1:12" ht="16.5" thickBot="1" x14ac:dyDescent="0.3">
      <c r="A51" s="19"/>
      <c r="B51" s="48"/>
      <c r="C51" s="42"/>
      <c r="D51" s="5" t="s">
        <v>11</v>
      </c>
      <c r="E51" s="7">
        <f>SUM(E46+E49+E50)</f>
        <v>646.2876</v>
      </c>
      <c r="F51" s="5" t="s">
        <v>11</v>
      </c>
      <c r="G51" s="7">
        <f>SUM(G46+G49+G50)</f>
        <v>673.78920000000005</v>
      </c>
      <c r="H51" s="5" t="s">
        <v>11</v>
      </c>
      <c r="I51" s="7">
        <f>SUM(I46+I47+I48+I49+I50)</f>
        <v>739.10550000000012</v>
      </c>
    </row>
    <row r="52" spans="1:12" ht="15.75" x14ac:dyDescent="0.25">
      <c r="A52" s="19"/>
      <c r="B52" s="37" t="s">
        <v>8</v>
      </c>
      <c r="C52" s="43">
        <v>340.73</v>
      </c>
      <c r="D52" s="3" t="s">
        <v>10</v>
      </c>
      <c r="E52" s="11">
        <f>(C52*1.74)</f>
        <v>592.87020000000007</v>
      </c>
      <c r="F52" s="3" t="s">
        <v>10</v>
      </c>
      <c r="G52" s="11">
        <f>(C52*1.74)</f>
        <v>592.87020000000007</v>
      </c>
      <c r="H52" s="3" t="s">
        <v>10</v>
      </c>
      <c r="I52" s="11">
        <f>(C52*1.74)</f>
        <v>592.87020000000007</v>
      </c>
    </row>
    <row r="53" spans="1:12" ht="15.75" x14ac:dyDescent="0.25">
      <c r="A53" s="19"/>
      <c r="B53" s="38"/>
      <c r="C53" s="44"/>
      <c r="D53" s="3"/>
      <c r="E53" s="8"/>
      <c r="F53" s="3"/>
      <c r="G53" s="8"/>
      <c r="H53" s="3" t="s">
        <v>58</v>
      </c>
      <c r="I53" s="8">
        <f>C52*11/100</f>
        <v>37.4803</v>
      </c>
    </row>
    <row r="54" spans="1:12" ht="15.75" x14ac:dyDescent="0.25">
      <c r="A54" s="19"/>
      <c r="B54" s="38"/>
      <c r="C54" s="44"/>
      <c r="D54" s="3"/>
      <c r="E54" s="8"/>
      <c r="F54" s="3"/>
      <c r="G54" s="8"/>
      <c r="H54" s="3" t="s">
        <v>55</v>
      </c>
      <c r="I54" s="8">
        <f>(C52*8)/100</f>
        <v>27.258400000000002</v>
      </c>
    </row>
    <row r="55" spans="1:12" ht="15.75" x14ac:dyDescent="0.25">
      <c r="A55" s="19"/>
      <c r="B55" s="38"/>
      <c r="C55" s="44"/>
      <c r="D55" s="4"/>
      <c r="E55" s="6"/>
      <c r="F55" s="4" t="s">
        <v>54</v>
      </c>
      <c r="G55" s="6">
        <f>(C52*8)/100</f>
        <v>27.258400000000002</v>
      </c>
      <c r="H55" s="4" t="s">
        <v>55</v>
      </c>
      <c r="I55" s="6">
        <f>(C52*8)/100</f>
        <v>27.258400000000002</v>
      </c>
    </row>
    <row r="56" spans="1:12" ht="15.75" x14ac:dyDescent="0.25">
      <c r="A56" s="19"/>
      <c r="B56" s="38"/>
      <c r="C56" s="44"/>
      <c r="D56" s="4" t="s">
        <v>47</v>
      </c>
      <c r="E56" s="6">
        <f>(C52*14)/100</f>
        <v>47.702200000000005</v>
      </c>
      <c r="F56" s="4" t="s">
        <v>47</v>
      </c>
      <c r="G56" s="6">
        <f>(C52*14)/100</f>
        <v>47.702200000000005</v>
      </c>
      <c r="H56" s="4" t="s">
        <v>47</v>
      </c>
      <c r="I56" s="6">
        <f>(C52*14)/100</f>
        <v>47.702200000000005</v>
      </c>
    </row>
    <row r="57" spans="1:12" ht="16.5" thickBot="1" x14ac:dyDescent="0.3">
      <c r="A57" s="19"/>
      <c r="B57" s="39"/>
      <c r="C57" s="45"/>
      <c r="D57" s="5" t="s">
        <v>11</v>
      </c>
      <c r="E57" s="7">
        <f>SUM(E52+E55+E56)</f>
        <v>640.57240000000002</v>
      </c>
      <c r="F57" s="5" t="s">
        <v>11</v>
      </c>
      <c r="G57" s="7">
        <f>SUM(G52+G55+G56)</f>
        <v>667.83080000000018</v>
      </c>
      <c r="H57" s="5" t="s">
        <v>11</v>
      </c>
      <c r="I57" s="7">
        <f>SUM(I52+I53+I54+I55+I56)</f>
        <v>732.56950000000006</v>
      </c>
    </row>
    <row r="58" spans="1:12" ht="16.5" thickBot="1" x14ac:dyDescent="0.3">
      <c r="A58" s="19"/>
      <c r="B58" s="17"/>
      <c r="C58" s="30"/>
      <c r="D58" s="13"/>
      <c r="E58" s="12"/>
      <c r="F58" s="13"/>
      <c r="G58" s="12"/>
      <c r="H58" s="13"/>
      <c r="I58" s="12"/>
    </row>
    <row r="59" spans="1:12" ht="15.75" x14ac:dyDescent="0.25">
      <c r="A59" s="19"/>
      <c r="B59" s="37" t="s">
        <v>30</v>
      </c>
      <c r="C59" s="43">
        <v>297.33999999999997</v>
      </c>
      <c r="D59" s="3" t="s">
        <v>10</v>
      </c>
      <c r="E59" s="11">
        <f>(C59*1.74)</f>
        <v>517.37159999999994</v>
      </c>
      <c r="F59" s="3" t="s">
        <v>10</v>
      </c>
      <c r="G59" s="11">
        <f>(C59*1.74)</f>
        <v>517.37159999999994</v>
      </c>
      <c r="H59" s="3" t="s">
        <v>10</v>
      </c>
      <c r="I59" s="11">
        <f>(C59*1.74)</f>
        <v>517.37159999999994</v>
      </c>
    </row>
    <row r="60" spans="1:12" ht="15.75" x14ac:dyDescent="0.25">
      <c r="A60" s="19"/>
      <c r="B60" s="38"/>
      <c r="C60" s="44"/>
      <c r="D60" s="3"/>
      <c r="E60" s="8"/>
      <c r="F60" s="3"/>
      <c r="G60" s="8"/>
      <c r="H60" s="3" t="s">
        <v>58</v>
      </c>
      <c r="I60" s="8">
        <f>C59*11/100</f>
        <v>32.7074</v>
      </c>
    </row>
    <row r="61" spans="1:12" ht="15.75" x14ac:dyDescent="0.25">
      <c r="A61" s="19"/>
      <c r="B61" s="38"/>
      <c r="C61" s="44"/>
      <c r="D61" s="3"/>
      <c r="E61" s="8"/>
      <c r="F61" s="3"/>
      <c r="G61" s="8"/>
      <c r="H61" s="3" t="s">
        <v>55</v>
      </c>
      <c r="I61" s="8">
        <f>(C59*8)/100</f>
        <v>23.787199999999999</v>
      </c>
    </row>
    <row r="62" spans="1:12" ht="15.75" x14ac:dyDescent="0.25">
      <c r="A62" s="19"/>
      <c r="B62" s="38"/>
      <c r="C62" s="44"/>
      <c r="D62" s="4"/>
      <c r="E62" s="6"/>
      <c r="F62" s="4" t="s">
        <v>54</v>
      </c>
      <c r="G62" s="6">
        <f>(C59*8)/100</f>
        <v>23.787199999999999</v>
      </c>
      <c r="H62" s="4" t="s">
        <v>55</v>
      </c>
      <c r="I62" s="6">
        <f>(C59*8)/100</f>
        <v>23.787199999999999</v>
      </c>
      <c r="K62" s="9"/>
      <c r="L62" s="9"/>
    </row>
    <row r="63" spans="1:12" ht="15.75" x14ac:dyDescent="0.25">
      <c r="A63" s="19"/>
      <c r="B63" s="38"/>
      <c r="C63" s="44"/>
      <c r="D63" s="4" t="s">
        <v>47</v>
      </c>
      <c r="E63" s="6">
        <f>(C59*14)/100</f>
        <v>41.627599999999994</v>
      </c>
      <c r="F63" s="4" t="s">
        <v>47</v>
      </c>
      <c r="G63" s="6">
        <f>(C59*14)/100</f>
        <v>41.627599999999994</v>
      </c>
      <c r="H63" s="4" t="s">
        <v>47</v>
      </c>
      <c r="I63" s="6">
        <f>(C59*14)/100</f>
        <v>41.627599999999994</v>
      </c>
      <c r="K63" s="9"/>
      <c r="L63" s="9"/>
    </row>
    <row r="64" spans="1:12" ht="16.5" thickBot="1" x14ac:dyDescent="0.3">
      <c r="A64" s="19"/>
      <c r="B64" s="39"/>
      <c r="C64" s="45"/>
      <c r="D64" s="5" t="s">
        <v>11</v>
      </c>
      <c r="E64" s="7">
        <f>SUM(E59+E62+E63)</f>
        <v>558.99919999999997</v>
      </c>
      <c r="F64" s="5" t="s">
        <v>11</v>
      </c>
      <c r="G64" s="7">
        <f>SUM(G59+G62+G63)</f>
        <v>582.78639999999996</v>
      </c>
      <c r="H64" s="5" t="s">
        <v>11</v>
      </c>
      <c r="I64" s="7">
        <f>SUM(I59+I60+I61+I62+I63)</f>
        <v>639.28099999999995</v>
      </c>
    </row>
    <row r="65" spans="1:13" ht="15.75" x14ac:dyDescent="0.25">
      <c r="A65" s="19"/>
      <c r="B65" s="37" t="s">
        <v>9</v>
      </c>
      <c r="C65" s="43">
        <v>310.45</v>
      </c>
      <c r="D65" s="3" t="s">
        <v>10</v>
      </c>
      <c r="E65" s="11">
        <f>(C65*1.74)</f>
        <v>540.18299999999999</v>
      </c>
      <c r="F65" s="3" t="s">
        <v>10</v>
      </c>
      <c r="G65" s="11">
        <f>(C65*1.74)</f>
        <v>540.18299999999999</v>
      </c>
      <c r="H65" s="3" t="s">
        <v>10</v>
      </c>
      <c r="I65" s="11">
        <f>(C65*1.74)</f>
        <v>540.18299999999999</v>
      </c>
    </row>
    <row r="66" spans="1:13" ht="15.75" x14ac:dyDescent="0.25">
      <c r="A66" s="19"/>
      <c r="B66" s="38"/>
      <c r="C66" s="44"/>
      <c r="D66" s="3"/>
      <c r="E66" s="8"/>
      <c r="F66" s="3"/>
      <c r="G66" s="8"/>
      <c r="H66" s="3" t="s">
        <v>58</v>
      </c>
      <c r="I66" s="8">
        <f>C65*11/100</f>
        <v>34.149499999999996</v>
      </c>
    </row>
    <row r="67" spans="1:13" ht="15.75" x14ac:dyDescent="0.25">
      <c r="A67" s="19"/>
      <c r="B67" s="38"/>
      <c r="C67" s="44"/>
      <c r="D67" s="3"/>
      <c r="E67" s="8"/>
      <c r="F67" s="3"/>
      <c r="G67" s="8"/>
      <c r="H67" s="3" t="s">
        <v>55</v>
      </c>
      <c r="I67" s="8">
        <f>(C65*8)/100</f>
        <v>24.835999999999999</v>
      </c>
    </row>
    <row r="68" spans="1:13" ht="15.75" x14ac:dyDescent="0.25">
      <c r="A68" s="19"/>
      <c r="B68" s="38"/>
      <c r="C68" s="44"/>
      <c r="D68" s="4"/>
      <c r="E68" s="6"/>
      <c r="F68" s="4" t="s">
        <v>54</v>
      </c>
      <c r="G68" s="6">
        <f>(C65*8)/100</f>
        <v>24.835999999999999</v>
      </c>
      <c r="H68" s="4" t="s">
        <v>55</v>
      </c>
      <c r="I68" s="6">
        <f>(C65*8)/100</f>
        <v>24.835999999999999</v>
      </c>
    </row>
    <row r="69" spans="1:13" ht="15.75" x14ac:dyDescent="0.25">
      <c r="A69" s="19"/>
      <c r="B69" s="38"/>
      <c r="C69" s="44"/>
      <c r="D69" s="4" t="s">
        <v>47</v>
      </c>
      <c r="E69" s="6">
        <f>(C65*14)/100</f>
        <v>43.463000000000001</v>
      </c>
      <c r="F69" s="4" t="s">
        <v>47</v>
      </c>
      <c r="G69" s="6">
        <f>(C65*14)/100</f>
        <v>43.463000000000001</v>
      </c>
      <c r="H69" s="4" t="s">
        <v>47</v>
      </c>
      <c r="I69" s="6">
        <f>(C65*14)/100</f>
        <v>43.463000000000001</v>
      </c>
    </row>
    <row r="70" spans="1:13" ht="16.5" thickBot="1" x14ac:dyDescent="0.3">
      <c r="A70" s="19"/>
      <c r="B70" s="39"/>
      <c r="C70" s="45"/>
      <c r="D70" s="5" t="s">
        <v>11</v>
      </c>
      <c r="E70" s="7">
        <f>SUM(E65+E68+E69)</f>
        <v>583.64599999999996</v>
      </c>
      <c r="F70" s="5" t="s">
        <v>11</v>
      </c>
      <c r="G70" s="7">
        <f>SUM(G65+G68+G69)</f>
        <v>608.48199999999997</v>
      </c>
      <c r="H70" s="5" t="s">
        <v>11</v>
      </c>
      <c r="I70" s="7">
        <f>SUM(I65+I66+I67+I68+I69)</f>
        <v>667.46749999999997</v>
      </c>
    </row>
    <row r="72" spans="1:13" x14ac:dyDescent="0.25">
      <c r="B72" s="16" t="s">
        <v>32</v>
      </c>
      <c r="M72" s="9"/>
    </row>
    <row r="73" spans="1:13" x14ac:dyDescent="0.25">
      <c r="B73" s="16"/>
    </row>
    <row r="74" spans="1:13" x14ac:dyDescent="0.25">
      <c r="B74" t="s">
        <v>51</v>
      </c>
    </row>
    <row r="75" spans="1:13" x14ac:dyDescent="0.25">
      <c r="B75" t="s">
        <v>33</v>
      </c>
    </row>
    <row r="77" spans="1:13" x14ac:dyDescent="0.25">
      <c r="B77" t="s">
        <v>37</v>
      </c>
    </row>
    <row r="79" spans="1:13" x14ac:dyDescent="0.25">
      <c r="B79" t="s">
        <v>40</v>
      </c>
    </row>
    <row r="80" spans="1:13" x14ac:dyDescent="0.25">
      <c r="B80" t="s">
        <v>34</v>
      </c>
    </row>
    <row r="82" spans="2:14" x14ac:dyDescent="0.25">
      <c r="B82" t="s">
        <v>38</v>
      </c>
    </row>
    <row r="84" spans="2:14" x14ac:dyDescent="0.25">
      <c r="B84" t="s">
        <v>39</v>
      </c>
      <c r="L84" s="9"/>
    </row>
    <row r="85" spans="2:14" x14ac:dyDescent="0.25">
      <c r="B85" t="s">
        <v>35</v>
      </c>
      <c r="L85" s="9"/>
    </row>
    <row r="89" spans="2:14" x14ac:dyDescent="0.25">
      <c r="N89" s="9"/>
    </row>
  </sheetData>
  <mergeCells count="26">
    <mergeCell ref="B9:I9"/>
    <mergeCell ref="B10:I10"/>
    <mergeCell ref="B13:I13"/>
    <mergeCell ref="D15:E15"/>
    <mergeCell ref="F15:G15"/>
    <mergeCell ref="H15:I15"/>
    <mergeCell ref="B12:I12"/>
    <mergeCell ref="B11:I11"/>
    <mergeCell ref="B16:B21"/>
    <mergeCell ref="C16:C21"/>
    <mergeCell ref="B22:B27"/>
    <mergeCell ref="C22:C27"/>
    <mergeCell ref="B28:B33"/>
    <mergeCell ref="C28:C33"/>
    <mergeCell ref="B34:B39"/>
    <mergeCell ref="C34:C39"/>
    <mergeCell ref="B59:B64"/>
    <mergeCell ref="C59:C64"/>
    <mergeCell ref="B65:B70"/>
    <mergeCell ref="C65:C70"/>
    <mergeCell ref="B40:B45"/>
    <mergeCell ref="C40:C45"/>
    <mergeCell ref="B46:B51"/>
    <mergeCell ref="C46:C51"/>
    <mergeCell ref="B52:B57"/>
    <mergeCell ref="C52:C57"/>
  </mergeCells>
  <pageMargins left="1.299212598425197" right="0.70866141732283472" top="0.74803149606299213" bottom="0.74803149606299213" header="0.31496062992125984" footer="0.31496062992125984"/>
  <pageSetup paperSize="5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89"/>
  <sheetViews>
    <sheetView topLeftCell="A19" workbookViewId="0">
      <selection activeCell="L17" sqref="L17"/>
    </sheetView>
  </sheetViews>
  <sheetFormatPr baseColWidth="10" defaultRowHeight="15" x14ac:dyDescent="0.25"/>
  <cols>
    <col min="1" max="1" width="2.140625" customWidth="1"/>
    <col min="2" max="2" width="20.7109375" customWidth="1"/>
    <col min="3" max="3" width="13.7109375" customWidth="1"/>
    <col min="4" max="4" width="10.7109375" customWidth="1"/>
    <col min="5" max="5" width="11.7109375" customWidth="1"/>
    <col min="6" max="6" width="10.7109375" customWidth="1"/>
    <col min="7" max="7" width="11.7109375" customWidth="1"/>
    <col min="8" max="8" width="10.7109375" customWidth="1"/>
    <col min="9" max="9" width="11.7109375" customWidth="1"/>
  </cols>
  <sheetData>
    <row r="9" spans="1:9" ht="18" x14ac:dyDescent="0.25">
      <c r="B9" s="31" t="s">
        <v>1</v>
      </c>
      <c r="C9" s="31"/>
      <c r="D9" s="31"/>
      <c r="E9" s="31"/>
      <c r="F9" s="31"/>
      <c r="G9" s="31"/>
      <c r="H9" s="31"/>
      <c r="I9" s="31"/>
    </row>
    <row r="10" spans="1:9" ht="18" x14ac:dyDescent="0.25">
      <c r="B10" s="31" t="s">
        <v>57</v>
      </c>
      <c r="C10" s="31"/>
      <c r="D10" s="31"/>
      <c r="E10" s="31"/>
      <c r="F10" s="31"/>
      <c r="G10" s="31"/>
      <c r="H10" s="31"/>
      <c r="I10" s="31"/>
    </row>
    <row r="11" spans="1:9" ht="18" x14ac:dyDescent="0.25">
      <c r="B11" s="31" t="s">
        <v>61</v>
      </c>
      <c r="C11" s="31"/>
      <c r="D11" s="31"/>
      <c r="E11" s="31"/>
      <c r="F11" s="31"/>
      <c r="G11" s="31"/>
      <c r="H11" s="31"/>
      <c r="I11" s="31"/>
    </row>
    <row r="12" spans="1:9" ht="8.25" customHeight="1" x14ac:dyDescent="0.25">
      <c r="B12" s="1"/>
      <c r="C12" s="28"/>
      <c r="D12" s="28"/>
      <c r="E12" s="28"/>
      <c r="F12" s="28"/>
      <c r="G12" s="28"/>
      <c r="H12" s="28"/>
      <c r="I12" s="28"/>
    </row>
    <row r="13" spans="1:9" ht="18" x14ac:dyDescent="0.25">
      <c r="B13" s="31" t="s">
        <v>12</v>
      </c>
      <c r="C13" s="31"/>
      <c r="D13" s="31"/>
      <c r="E13" s="31"/>
      <c r="F13" s="31"/>
      <c r="G13" s="31"/>
      <c r="H13" s="31"/>
      <c r="I13" s="31"/>
    </row>
    <row r="14" spans="1:9" ht="9.75" customHeight="1" thickBot="1" x14ac:dyDescent="0.3">
      <c r="B14" s="2"/>
    </row>
    <row r="15" spans="1:9" ht="48" thickBot="1" x14ac:dyDescent="0.3">
      <c r="B15" s="14" t="s">
        <v>2</v>
      </c>
      <c r="C15" s="29" t="s">
        <v>46</v>
      </c>
      <c r="D15" s="32" t="s">
        <v>52</v>
      </c>
      <c r="E15" s="33"/>
      <c r="F15" s="34" t="s">
        <v>53</v>
      </c>
      <c r="G15" s="35"/>
      <c r="H15" s="36" t="s">
        <v>59</v>
      </c>
      <c r="I15" s="33"/>
    </row>
    <row r="16" spans="1:9" ht="15.75" x14ac:dyDescent="0.25">
      <c r="A16" s="19"/>
      <c r="B16" s="46" t="s">
        <v>3</v>
      </c>
      <c r="C16" s="40">
        <v>466.34</v>
      </c>
      <c r="D16" s="3" t="s">
        <v>10</v>
      </c>
      <c r="E16" s="11">
        <f>(C16*1.74)</f>
        <v>811.4316</v>
      </c>
      <c r="F16" s="3" t="s">
        <v>10</v>
      </c>
      <c r="G16" s="11">
        <f>(C16*1.74)</f>
        <v>811.4316</v>
      </c>
      <c r="H16" s="3" t="s">
        <v>10</v>
      </c>
      <c r="I16" s="11">
        <f>(C16*1.74)</f>
        <v>811.4316</v>
      </c>
    </row>
    <row r="17" spans="1:9" ht="15.75" x14ac:dyDescent="0.25">
      <c r="A17" s="19"/>
      <c r="B17" s="47"/>
      <c r="C17" s="41"/>
      <c r="D17" s="3"/>
      <c r="E17" s="8"/>
      <c r="F17" s="3"/>
      <c r="G17" s="8"/>
      <c r="H17" s="4" t="s">
        <v>60</v>
      </c>
      <c r="I17" s="8">
        <f>C16*11/100</f>
        <v>51.297399999999996</v>
      </c>
    </row>
    <row r="18" spans="1:9" ht="15.75" x14ac:dyDescent="0.25">
      <c r="A18" s="19"/>
      <c r="B18" s="47"/>
      <c r="C18" s="41"/>
      <c r="D18" s="3"/>
      <c r="E18" s="8"/>
      <c r="F18" s="3"/>
      <c r="G18" s="8"/>
      <c r="H18" s="3" t="s">
        <v>55</v>
      </c>
      <c r="I18" s="8">
        <f>(C16*8)/100</f>
        <v>37.307199999999995</v>
      </c>
    </row>
    <row r="19" spans="1:9" ht="15.75" x14ac:dyDescent="0.25">
      <c r="A19" s="19"/>
      <c r="B19" s="47"/>
      <c r="C19" s="41"/>
      <c r="D19" s="4"/>
      <c r="E19" s="6"/>
      <c r="F19" s="4" t="s">
        <v>54</v>
      </c>
      <c r="G19" s="6">
        <f>(C16*8)/100</f>
        <v>37.307199999999995</v>
      </c>
      <c r="H19" s="4" t="s">
        <v>55</v>
      </c>
      <c r="I19" s="6">
        <f>(C16*8)/100</f>
        <v>37.307199999999995</v>
      </c>
    </row>
    <row r="20" spans="1:9" ht="15.75" x14ac:dyDescent="0.25">
      <c r="A20" s="19"/>
      <c r="B20" s="47"/>
      <c r="C20" s="41"/>
      <c r="D20" s="4" t="s">
        <v>47</v>
      </c>
      <c r="E20" s="6">
        <f>(C16*14)/100</f>
        <v>65.287599999999998</v>
      </c>
      <c r="F20" s="4" t="s">
        <v>47</v>
      </c>
      <c r="G20" s="6">
        <f>(C16*14)/100</f>
        <v>65.287599999999998</v>
      </c>
      <c r="H20" s="4" t="s">
        <v>47</v>
      </c>
      <c r="I20" s="6">
        <f>(C16*14)/100</f>
        <v>65.287599999999998</v>
      </c>
    </row>
    <row r="21" spans="1:9" ht="16.5" thickBot="1" x14ac:dyDescent="0.3">
      <c r="A21" s="19"/>
      <c r="B21" s="48"/>
      <c r="C21" s="42"/>
      <c r="D21" s="5" t="s">
        <v>11</v>
      </c>
      <c r="E21" s="7">
        <f>SUM(E16+E19+E20)</f>
        <v>876.7192</v>
      </c>
      <c r="F21" s="5" t="s">
        <v>11</v>
      </c>
      <c r="G21" s="7">
        <f>SUM(G16+G19+G20)</f>
        <v>914.02639999999997</v>
      </c>
      <c r="H21" s="5" t="s">
        <v>11</v>
      </c>
      <c r="I21" s="7">
        <f>SUM(I16+I17+I18+I19+I20)</f>
        <v>1002.631</v>
      </c>
    </row>
    <row r="22" spans="1:9" ht="15.75" x14ac:dyDescent="0.25">
      <c r="A22" s="19"/>
      <c r="B22" s="37" t="s">
        <v>4</v>
      </c>
      <c r="C22" s="40">
        <v>420.91</v>
      </c>
      <c r="D22" s="3" t="s">
        <v>10</v>
      </c>
      <c r="E22" s="11">
        <f>(C22*1.74)</f>
        <v>732.38340000000005</v>
      </c>
      <c r="F22" s="3" t="s">
        <v>10</v>
      </c>
      <c r="G22" s="11">
        <f>(C22*1.74)</f>
        <v>732.38340000000005</v>
      </c>
      <c r="H22" s="3" t="s">
        <v>10</v>
      </c>
      <c r="I22" s="11">
        <f>(C22*1.74)</f>
        <v>732.38340000000005</v>
      </c>
    </row>
    <row r="23" spans="1:9" ht="15.75" x14ac:dyDescent="0.25">
      <c r="A23" s="19"/>
      <c r="B23" s="38"/>
      <c r="C23" s="41"/>
      <c r="D23" s="3"/>
      <c r="E23" s="8"/>
      <c r="F23" s="3"/>
      <c r="G23" s="8"/>
      <c r="H23" s="4" t="s">
        <v>60</v>
      </c>
      <c r="I23" s="8">
        <f>C22*11/100</f>
        <v>46.3001</v>
      </c>
    </row>
    <row r="24" spans="1:9" ht="15.75" x14ac:dyDescent="0.25">
      <c r="A24" s="19"/>
      <c r="B24" s="38"/>
      <c r="C24" s="41"/>
      <c r="D24" s="3"/>
      <c r="E24" s="8"/>
      <c r="F24" s="3"/>
      <c r="G24" s="8"/>
      <c r="H24" s="3" t="s">
        <v>55</v>
      </c>
      <c r="I24" s="8">
        <f>(C22*8)/100</f>
        <v>33.672800000000002</v>
      </c>
    </row>
    <row r="25" spans="1:9" ht="15.75" x14ac:dyDescent="0.25">
      <c r="A25" s="19"/>
      <c r="B25" s="38"/>
      <c r="C25" s="41"/>
      <c r="D25" s="4"/>
      <c r="E25" s="6"/>
      <c r="F25" s="4" t="s">
        <v>54</v>
      </c>
      <c r="G25" s="6">
        <f>(C22*8)/100</f>
        <v>33.672800000000002</v>
      </c>
      <c r="H25" s="4" t="s">
        <v>55</v>
      </c>
      <c r="I25" s="6">
        <f>(C22*8)/100</f>
        <v>33.672800000000002</v>
      </c>
    </row>
    <row r="26" spans="1:9" ht="15.75" x14ac:dyDescent="0.25">
      <c r="A26" s="19"/>
      <c r="B26" s="38"/>
      <c r="C26" s="41"/>
      <c r="D26" s="4" t="s">
        <v>47</v>
      </c>
      <c r="E26" s="6">
        <f>(C22*14)/100</f>
        <v>58.927400000000006</v>
      </c>
      <c r="F26" s="4" t="s">
        <v>47</v>
      </c>
      <c r="G26" s="6">
        <f>(C22*14)/100</f>
        <v>58.927400000000006</v>
      </c>
      <c r="H26" s="4" t="s">
        <v>47</v>
      </c>
      <c r="I26" s="6">
        <f>(C22*14)/100</f>
        <v>58.927400000000006</v>
      </c>
    </row>
    <row r="27" spans="1:9" ht="16.5" thickBot="1" x14ac:dyDescent="0.3">
      <c r="A27" s="19"/>
      <c r="B27" s="39"/>
      <c r="C27" s="42"/>
      <c r="D27" s="5" t="s">
        <v>11</v>
      </c>
      <c r="E27" s="7">
        <f>SUM(E22+E25+E26)</f>
        <v>791.31080000000009</v>
      </c>
      <c r="F27" s="5" t="s">
        <v>11</v>
      </c>
      <c r="G27" s="7">
        <f>SUM(G22+G25+G26)</f>
        <v>824.98360000000014</v>
      </c>
      <c r="H27" s="5" t="s">
        <v>11</v>
      </c>
      <c r="I27" s="7">
        <f>SUM(I22+I23+I24+I25+I26)</f>
        <v>904.95650000000023</v>
      </c>
    </row>
    <row r="28" spans="1:9" ht="15.75" x14ac:dyDescent="0.25">
      <c r="A28" s="19"/>
      <c r="B28" s="46" t="s">
        <v>5</v>
      </c>
      <c r="C28" s="40">
        <v>395.37</v>
      </c>
      <c r="D28" s="3" t="s">
        <v>10</v>
      </c>
      <c r="E28" s="11">
        <f>(C28*1.74)</f>
        <v>687.94380000000001</v>
      </c>
      <c r="F28" s="3" t="s">
        <v>10</v>
      </c>
      <c r="G28" s="11">
        <f>(C28*1.74)</f>
        <v>687.94380000000001</v>
      </c>
      <c r="H28" s="3" t="s">
        <v>10</v>
      </c>
      <c r="I28" s="11">
        <f>(C28*1.74)</f>
        <v>687.94380000000001</v>
      </c>
    </row>
    <row r="29" spans="1:9" ht="15.75" x14ac:dyDescent="0.25">
      <c r="A29" s="19"/>
      <c r="B29" s="47"/>
      <c r="C29" s="41"/>
      <c r="D29" s="3"/>
      <c r="E29" s="8"/>
      <c r="F29" s="3"/>
      <c r="G29" s="8"/>
      <c r="H29" s="4" t="s">
        <v>60</v>
      </c>
      <c r="I29" s="8">
        <f>C28*11/100</f>
        <v>43.490699999999997</v>
      </c>
    </row>
    <row r="30" spans="1:9" ht="15.75" x14ac:dyDescent="0.25">
      <c r="A30" s="19"/>
      <c r="B30" s="47"/>
      <c r="C30" s="41"/>
      <c r="D30" s="3"/>
      <c r="E30" s="8"/>
      <c r="F30" s="3"/>
      <c r="G30" s="8"/>
      <c r="H30" s="3" t="s">
        <v>55</v>
      </c>
      <c r="I30" s="8">
        <f>(C28*8)/100</f>
        <v>31.6296</v>
      </c>
    </row>
    <row r="31" spans="1:9" ht="15.75" x14ac:dyDescent="0.25">
      <c r="A31" s="19"/>
      <c r="B31" s="47"/>
      <c r="C31" s="41"/>
      <c r="D31" s="4"/>
      <c r="E31" s="6"/>
      <c r="F31" s="4" t="s">
        <v>54</v>
      </c>
      <c r="G31" s="6">
        <f>(C28*8)/100</f>
        <v>31.6296</v>
      </c>
      <c r="H31" s="4" t="s">
        <v>55</v>
      </c>
      <c r="I31" s="6">
        <f>(C28*8)/100</f>
        <v>31.6296</v>
      </c>
    </row>
    <row r="32" spans="1:9" ht="15.75" x14ac:dyDescent="0.25">
      <c r="A32" s="19"/>
      <c r="B32" s="47"/>
      <c r="C32" s="41"/>
      <c r="D32" s="4" t="s">
        <v>47</v>
      </c>
      <c r="E32" s="6">
        <f>(C28*14)/100</f>
        <v>55.351800000000004</v>
      </c>
      <c r="F32" s="4" t="s">
        <v>47</v>
      </c>
      <c r="G32" s="6">
        <f>(C28*14)/100</f>
        <v>55.351800000000004</v>
      </c>
      <c r="H32" s="4" t="s">
        <v>47</v>
      </c>
      <c r="I32" s="6">
        <f>(C28*14)/100</f>
        <v>55.351800000000004</v>
      </c>
    </row>
    <row r="33" spans="1:9" ht="16.5" thickBot="1" x14ac:dyDescent="0.3">
      <c r="A33" s="19"/>
      <c r="B33" s="48"/>
      <c r="C33" s="42"/>
      <c r="D33" s="5" t="s">
        <v>11</v>
      </c>
      <c r="E33" s="7">
        <f>SUM(E28+E31+E32)</f>
        <v>743.29560000000004</v>
      </c>
      <c r="F33" s="5" t="s">
        <v>11</v>
      </c>
      <c r="G33" s="7">
        <f>SUM(G28+G31+G32)</f>
        <v>774.92520000000002</v>
      </c>
      <c r="H33" s="5" t="s">
        <v>11</v>
      </c>
      <c r="I33" s="7">
        <f>SUM(I28+I29+I30+I31+I32)</f>
        <v>850.04549999999995</v>
      </c>
    </row>
    <row r="34" spans="1:9" ht="15.75" x14ac:dyDescent="0.25">
      <c r="A34" s="19"/>
      <c r="B34" s="46" t="s">
        <v>49</v>
      </c>
      <c r="C34" s="40">
        <v>382.84</v>
      </c>
      <c r="D34" s="3" t="s">
        <v>10</v>
      </c>
      <c r="E34" s="11">
        <f>(C34*1.74)</f>
        <v>666.14159999999993</v>
      </c>
      <c r="F34" s="3" t="s">
        <v>10</v>
      </c>
      <c r="G34" s="11">
        <f>(C34*1.74)</f>
        <v>666.14159999999993</v>
      </c>
      <c r="H34" s="3" t="s">
        <v>10</v>
      </c>
      <c r="I34" s="11">
        <f>(C34*1.74)</f>
        <v>666.14159999999993</v>
      </c>
    </row>
    <row r="35" spans="1:9" ht="15.75" x14ac:dyDescent="0.25">
      <c r="A35" s="19"/>
      <c r="B35" s="47"/>
      <c r="C35" s="41"/>
      <c r="D35" s="3"/>
      <c r="E35" s="8"/>
      <c r="F35" s="3"/>
      <c r="G35" s="8"/>
      <c r="H35" s="4" t="s">
        <v>60</v>
      </c>
      <c r="I35" s="8">
        <f>C34*11/100</f>
        <v>42.112400000000001</v>
      </c>
    </row>
    <row r="36" spans="1:9" ht="15.75" x14ac:dyDescent="0.25">
      <c r="A36" s="19"/>
      <c r="B36" s="47"/>
      <c r="C36" s="41"/>
      <c r="D36" s="3"/>
      <c r="E36" s="8"/>
      <c r="F36" s="3"/>
      <c r="G36" s="8"/>
      <c r="H36" s="3" t="s">
        <v>55</v>
      </c>
      <c r="I36" s="8">
        <f>(C34*8)/100</f>
        <v>30.627199999999998</v>
      </c>
    </row>
    <row r="37" spans="1:9" ht="15.75" x14ac:dyDescent="0.25">
      <c r="A37" s="19"/>
      <c r="B37" s="47"/>
      <c r="C37" s="41"/>
      <c r="D37" s="4"/>
      <c r="E37" s="6"/>
      <c r="F37" s="4" t="s">
        <v>54</v>
      </c>
      <c r="G37" s="6">
        <f>(C34*8)/100</f>
        <v>30.627199999999998</v>
      </c>
      <c r="H37" s="4" t="s">
        <v>55</v>
      </c>
      <c r="I37" s="6">
        <f>(C34*8)/100</f>
        <v>30.627199999999998</v>
      </c>
    </row>
    <row r="38" spans="1:9" ht="15.75" x14ac:dyDescent="0.25">
      <c r="A38" s="19"/>
      <c r="B38" s="47"/>
      <c r="C38" s="41"/>
      <c r="D38" s="4" t="s">
        <v>47</v>
      </c>
      <c r="E38" s="6">
        <f>(C34*14)/100</f>
        <v>53.597599999999993</v>
      </c>
      <c r="F38" s="4" t="s">
        <v>47</v>
      </c>
      <c r="G38" s="6">
        <f>(C34*14)/100</f>
        <v>53.597599999999993</v>
      </c>
      <c r="H38" s="4" t="s">
        <v>47</v>
      </c>
      <c r="I38" s="6">
        <f>(C34*14)/100</f>
        <v>53.597599999999993</v>
      </c>
    </row>
    <row r="39" spans="1:9" ht="16.5" thickBot="1" x14ac:dyDescent="0.3">
      <c r="A39" s="19"/>
      <c r="B39" s="48"/>
      <c r="C39" s="42"/>
      <c r="D39" s="5" t="s">
        <v>11</v>
      </c>
      <c r="E39" s="7">
        <f>SUM(E34+E37+E38)</f>
        <v>719.73919999999987</v>
      </c>
      <c r="F39" s="5" t="s">
        <v>11</v>
      </c>
      <c r="G39" s="7">
        <f>SUM(G34+G37+G38)</f>
        <v>750.36639999999989</v>
      </c>
      <c r="H39" s="5" t="s">
        <v>11</v>
      </c>
      <c r="I39" s="7">
        <f>SUM(I34+I35+I36+I37+I38)</f>
        <v>823.10599999999988</v>
      </c>
    </row>
    <row r="40" spans="1:9" ht="15.75" x14ac:dyDescent="0.25">
      <c r="A40" s="19"/>
      <c r="B40" s="46" t="s">
        <v>6</v>
      </c>
      <c r="C40" s="43">
        <v>353.06</v>
      </c>
      <c r="D40" s="3" t="s">
        <v>10</v>
      </c>
      <c r="E40" s="11">
        <f>(C40*1.74)</f>
        <v>614.32439999999997</v>
      </c>
      <c r="F40" s="3" t="s">
        <v>10</v>
      </c>
      <c r="G40" s="11">
        <f>(C40*1.74)</f>
        <v>614.32439999999997</v>
      </c>
      <c r="H40" s="3" t="s">
        <v>10</v>
      </c>
      <c r="I40" s="11">
        <f>(C40*1.74)</f>
        <v>614.32439999999997</v>
      </c>
    </row>
    <row r="41" spans="1:9" ht="15.75" x14ac:dyDescent="0.25">
      <c r="A41" s="19"/>
      <c r="B41" s="47"/>
      <c r="C41" s="44"/>
      <c r="D41" s="3"/>
      <c r="E41" s="8"/>
      <c r="F41" s="3"/>
      <c r="G41" s="8"/>
      <c r="H41" s="4" t="s">
        <v>60</v>
      </c>
      <c r="I41" s="8">
        <f>C40*11/100</f>
        <v>38.836599999999997</v>
      </c>
    </row>
    <row r="42" spans="1:9" ht="15.75" x14ac:dyDescent="0.25">
      <c r="A42" s="19"/>
      <c r="B42" s="47"/>
      <c r="C42" s="44"/>
      <c r="D42" s="3"/>
      <c r="E42" s="8"/>
      <c r="F42" s="3"/>
      <c r="G42" s="8"/>
      <c r="H42" s="3" t="s">
        <v>55</v>
      </c>
      <c r="I42" s="8">
        <f>(C40*8)/100</f>
        <v>28.244800000000001</v>
      </c>
    </row>
    <row r="43" spans="1:9" ht="15.75" x14ac:dyDescent="0.25">
      <c r="A43" s="19"/>
      <c r="B43" s="47"/>
      <c r="C43" s="44"/>
      <c r="D43" s="4"/>
      <c r="E43" s="6"/>
      <c r="F43" s="4" t="s">
        <v>54</v>
      </c>
      <c r="G43" s="6">
        <f>(C40*8)/100</f>
        <v>28.244800000000001</v>
      </c>
      <c r="H43" s="4" t="s">
        <v>55</v>
      </c>
      <c r="I43" s="6">
        <f>(C40*8)/100</f>
        <v>28.244800000000001</v>
      </c>
    </row>
    <row r="44" spans="1:9" ht="15.75" x14ac:dyDescent="0.25">
      <c r="A44" s="19"/>
      <c r="B44" s="47"/>
      <c r="C44" s="44"/>
      <c r="D44" s="4" t="s">
        <v>47</v>
      </c>
      <c r="E44" s="6">
        <f>(C40*14)/100</f>
        <v>49.428400000000003</v>
      </c>
      <c r="F44" s="4" t="s">
        <v>47</v>
      </c>
      <c r="G44" s="6">
        <f>(C40*14)/100</f>
        <v>49.428400000000003</v>
      </c>
      <c r="H44" s="4" t="s">
        <v>47</v>
      </c>
      <c r="I44" s="6">
        <f>(C40*14)/100</f>
        <v>49.428400000000003</v>
      </c>
    </row>
    <row r="45" spans="1:9" ht="16.5" thickBot="1" x14ac:dyDescent="0.3">
      <c r="A45" s="19"/>
      <c r="B45" s="48"/>
      <c r="C45" s="45"/>
      <c r="D45" s="5" t="s">
        <v>11</v>
      </c>
      <c r="E45" s="7">
        <f>SUM(E40+E43+E44)</f>
        <v>663.75279999999998</v>
      </c>
      <c r="F45" s="5" t="s">
        <v>11</v>
      </c>
      <c r="G45" s="7">
        <f>SUM(G40+G43+G44)</f>
        <v>691.99760000000003</v>
      </c>
      <c r="H45" s="5" t="s">
        <v>11</v>
      </c>
      <c r="I45" s="7">
        <f>SUM(I40+I41+I42+I43+I44)</f>
        <v>759.07900000000006</v>
      </c>
    </row>
    <row r="46" spans="1:9" ht="15.75" x14ac:dyDescent="0.25">
      <c r="A46" s="19"/>
      <c r="B46" s="46" t="s">
        <v>7</v>
      </c>
      <c r="C46" s="40">
        <v>348.61</v>
      </c>
      <c r="D46" s="3" t="s">
        <v>10</v>
      </c>
      <c r="E46" s="11">
        <f>(C46*1.74)</f>
        <v>606.58140000000003</v>
      </c>
      <c r="F46" s="3" t="s">
        <v>10</v>
      </c>
      <c r="G46" s="11">
        <f>(C46*1.74)</f>
        <v>606.58140000000003</v>
      </c>
      <c r="H46" s="3" t="s">
        <v>10</v>
      </c>
      <c r="I46" s="11">
        <f>(C46*1.74)</f>
        <v>606.58140000000003</v>
      </c>
    </row>
    <row r="47" spans="1:9" ht="15.75" x14ac:dyDescent="0.25">
      <c r="A47" s="19"/>
      <c r="B47" s="47"/>
      <c r="C47" s="41"/>
      <c r="D47" s="3"/>
      <c r="E47" s="8"/>
      <c r="F47" s="3"/>
      <c r="G47" s="8"/>
      <c r="H47" s="4" t="s">
        <v>60</v>
      </c>
      <c r="I47" s="8">
        <f>C46*11/100</f>
        <v>38.347099999999998</v>
      </c>
    </row>
    <row r="48" spans="1:9" ht="15.75" x14ac:dyDescent="0.25">
      <c r="A48" s="19"/>
      <c r="B48" s="47"/>
      <c r="C48" s="41"/>
      <c r="D48" s="3"/>
      <c r="E48" s="8"/>
      <c r="F48" s="3"/>
      <c r="G48" s="8"/>
      <c r="H48" s="3" t="s">
        <v>55</v>
      </c>
      <c r="I48" s="8">
        <f>(C46*8)/100</f>
        <v>27.8888</v>
      </c>
    </row>
    <row r="49" spans="1:12" ht="15.75" x14ac:dyDescent="0.25">
      <c r="A49" s="19"/>
      <c r="B49" s="47"/>
      <c r="C49" s="41"/>
      <c r="D49" s="4"/>
      <c r="E49" s="6"/>
      <c r="F49" s="4" t="s">
        <v>54</v>
      </c>
      <c r="G49" s="6">
        <f>(C46*8)/100</f>
        <v>27.8888</v>
      </c>
      <c r="H49" s="4" t="s">
        <v>55</v>
      </c>
      <c r="I49" s="6">
        <f>(C46*8)/100</f>
        <v>27.8888</v>
      </c>
    </row>
    <row r="50" spans="1:12" ht="15.75" x14ac:dyDescent="0.25">
      <c r="A50" s="19"/>
      <c r="B50" s="47"/>
      <c r="C50" s="41"/>
      <c r="D50" s="4" t="s">
        <v>47</v>
      </c>
      <c r="E50" s="6">
        <f>(C46*14)/100</f>
        <v>48.805399999999999</v>
      </c>
      <c r="F50" s="4" t="s">
        <v>47</v>
      </c>
      <c r="G50" s="6">
        <f>(C46*14)/100</f>
        <v>48.805399999999999</v>
      </c>
      <c r="H50" s="4" t="s">
        <v>47</v>
      </c>
      <c r="I50" s="6">
        <f>(C46*14)/100</f>
        <v>48.805399999999999</v>
      </c>
    </row>
    <row r="51" spans="1:12" ht="16.5" thickBot="1" x14ac:dyDescent="0.3">
      <c r="A51" s="19"/>
      <c r="B51" s="48"/>
      <c r="C51" s="42"/>
      <c r="D51" s="5" t="s">
        <v>11</v>
      </c>
      <c r="E51" s="7">
        <f>SUM(E46+E49+E50)</f>
        <v>655.38679999999999</v>
      </c>
      <c r="F51" s="5" t="s">
        <v>11</v>
      </c>
      <c r="G51" s="7">
        <f>SUM(G46+G49+G50)</f>
        <v>683.27559999999994</v>
      </c>
      <c r="H51" s="5" t="s">
        <v>11</v>
      </c>
      <c r="I51" s="7">
        <f>SUM(I46+I47+I48+I49+I50)</f>
        <v>749.51149999999984</v>
      </c>
    </row>
    <row r="52" spans="1:12" ht="15.75" x14ac:dyDescent="0.25">
      <c r="A52" s="19"/>
      <c r="B52" s="37" t="s">
        <v>8</v>
      </c>
      <c r="C52" s="43">
        <v>342.51</v>
      </c>
      <c r="D52" s="3" t="s">
        <v>10</v>
      </c>
      <c r="E52" s="11">
        <f>(C52*1.74)</f>
        <v>595.9674</v>
      </c>
      <c r="F52" s="3" t="s">
        <v>10</v>
      </c>
      <c r="G52" s="11">
        <f>(C52*1.74)</f>
        <v>595.9674</v>
      </c>
      <c r="H52" s="3" t="s">
        <v>10</v>
      </c>
      <c r="I52" s="11">
        <f>(C52*1.74)</f>
        <v>595.9674</v>
      </c>
    </row>
    <row r="53" spans="1:12" ht="15.75" x14ac:dyDescent="0.25">
      <c r="A53" s="19"/>
      <c r="B53" s="38"/>
      <c r="C53" s="44"/>
      <c r="D53" s="3"/>
      <c r="E53" s="8"/>
      <c r="F53" s="3"/>
      <c r="G53" s="8"/>
      <c r="H53" s="4" t="s">
        <v>60</v>
      </c>
      <c r="I53" s="8">
        <f>C52*11/100</f>
        <v>37.676099999999998</v>
      </c>
    </row>
    <row r="54" spans="1:12" ht="15.75" x14ac:dyDescent="0.25">
      <c r="A54" s="19"/>
      <c r="B54" s="38"/>
      <c r="C54" s="44"/>
      <c r="D54" s="3"/>
      <c r="E54" s="8"/>
      <c r="F54" s="3"/>
      <c r="G54" s="8"/>
      <c r="H54" s="3" t="s">
        <v>55</v>
      </c>
      <c r="I54" s="8">
        <f>(C52*8)/100</f>
        <v>27.4008</v>
      </c>
    </row>
    <row r="55" spans="1:12" ht="15.75" x14ac:dyDescent="0.25">
      <c r="A55" s="19"/>
      <c r="B55" s="38"/>
      <c r="C55" s="44"/>
      <c r="D55" s="4"/>
      <c r="E55" s="6"/>
      <c r="F55" s="4" t="s">
        <v>54</v>
      </c>
      <c r="G55" s="6">
        <f>(C52*8)/100</f>
        <v>27.4008</v>
      </c>
      <c r="H55" s="4" t="s">
        <v>55</v>
      </c>
      <c r="I55" s="6">
        <f>(C52*8)/100</f>
        <v>27.4008</v>
      </c>
    </row>
    <row r="56" spans="1:12" ht="15.75" x14ac:dyDescent="0.25">
      <c r="A56" s="19"/>
      <c r="B56" s="38"/>
      <c r="C56" s="44"/>
      <c r="D56" s="4" t="s">
        <v>47</v>
      </c>
      <c r="E56" s="6">
        <f>(C52*14)/100</f>
        <v>47.951399999999992</v>
      </c>
      <c r="F56" s="4" t="s">
        <v>47</v>
      </c>
      <c r="G56" s="6">
        <f>(C52*14)/100</f>
        <v>47.951399999999992</v>
      </c>
      <c r="H56" s="4" t="s">
        <v>47</v>
      </c>
      <c r="I56" s="6">
        <f>(C52*14)/100</f>
        <v>47.951399999999992</v>
      </c>
    </row>
    <row r="57" spans="1:12" ht="16.5" thickBot="1" x14ac:dyDescent="0.3">
      <c r="A57" s="19"/>
      <c r="B57" s="39"/>
      <c r="C57" s="45"/>
      <c r="D57" s="5" t="s">
        <v>11</v>
      </c>
      <c r="E57" s="7">
        <f>SUM(E52+E55+E56)</f>
        <v>643.91880000000003</v>
      </c>
      <c r="F57" s="5" t="s">
        <v>11</v>
      </c>
      <c r="G57" s="7">
        <f>SUM(G52+G55+G56)</f>
        <v>671.31960000000004</v>
      </c>
      <c r="H57" s="5" t="s">
        <v>11</v>
      </c>
      <c r="I57" s="7">
        <f>SUM(I52+I53+I54+I55+I56)</f>
        <v>736.39650000000006</v>
      </c>
    </row>
    <row r="58" spans="1:12" ht="16.5" thickBot="1" x14ac:dyDescent="0.3">
      <c r="A58" s="19"/>
      <c r="B58" s="17"/>
      <c r="C58" s="30"/>
      <c r="D58" s="13"/>
      <c r="E58" s="12"/>
      <c r="F58" s="13"/>
      <c r="G58" s="12"/>
      <c r="H58" s="13"/>
      <c r="I58" s="12"/>
    </row>
    <row r="59" spans="1:12" ht="15.75" x14ac:dyDescent="0.25">
      <c r="A59" s="19"/>
      <c r="B59" s="37" t="s">
        <v>30</v>
      </c>
      <c r="C59" s="43">
        <v>297.43</v>
      </c>
      <c r="D59" s="3" t="s">
        <v>10</v>
      </c>
      <c r="E59" s="11">
        <f>(C59*1.74)</f>
        <v>517.52819999999997</v>
      </c>
      <c r="F59" s="3" t="s">
        <v>10</v>
      </c>
      <c r="G59" s="11">
        <f>(C59*1.74)</f>
        <v>517.52819999999997</v>
      </c>
      <c r="H59" s="3" t="s">
        <v>10</v>
      </c>
      <c r="I59" s="11">
        <f>(C59*1.74)</f>
        <v>517.52819999999997</v>
      </c>
    </row>
    <row r="60" spans="1:12" ht="15.75" x14ac:dyDescent="0.25">
      <c r="A60" s="19"/>
      <c r="B60" s="38"/>
      <c r="C60" s="44"/>
      <c r="D60" s="3"/>
      <c r="E60" s="8"/>
      <c r="F60" s="3"/>
      <c r="G60" s="8"/>
      <c r="H60" s="4" t="s">
        <v>60</v>
      </c>
      <c r="I60" s="8">
        <f>C59*11/100</f>
        <v>32.717300000000002</v>
      </c>
    </row>
    <row r="61" spans="1:12" ht="15.75" x14ac:dyDescent="0.25">
      <c r="A61" s="19"/>
      <c r="B61" s="38"/>
      <c r="C61" s="44"/>
      <c r="D61" s="3"/>
      <c r="E61" s="8"/>
      <c r="F61" s="3"/>
      <c r="G61" s="8"/>
      <c r="H61" s="3" t="s">
        <v>55</v>
      </c>
      <c r="I61" s="8">
        <f>(C59*8)/100</f>
        <v>23.7944</v>
      </c>
    </row>
    <row r="62" spans="1:12" ht="15.75" x14ac:dyDescent="0.25">
      <c r="A62" s="19"/>
      <c r="B62" s="38"/>
      <c r="C62" s="44"/>
      <c r="D62" s="4"/>
      <c r="E62" s="6"/>
      <c r="F62" s="4" t="s">
        <v>54</v>
      </c>
      <c r="G62" s="6">
        <f>(C59*8)/100</f>
        <v>23.7944</v>
      </c>
      <c r="H62" s="4" t="s">
        <v>55</v>
      </c>
      <c r="I62" s="6">
        <f>(C59*8)/100</f>
        <v>23.7944</v>
      </c>
      <c r="K62" s="9"/>
      <c r="L62" s="9"/>
    </row>
    <row r="63" spans="1:12" ht="15.75" x14ac:dyDescent="0.25">
      <c r="A63" s="19"/>
      <c r="B63" s="38"/>
      <c r="C63" s="44"/>
      <c r="D63" s="4" t="s">
        <v>47</v>
      </c>
      <c r="E63" s="6">
        <f>(C59*14)/100</f>
        <v>41.640200000000007</v>
      </c>
      <c r="F63" s="4" t="s">
        <v>47</v>
      </c>
      <c r="G63" s="6">
        <f>(C59*14)/100</f>
        <v>41.640200000000007</v>
      </c>
      <c r="H63" s="4" t="s">
        <v>47</v>
      </c>
      <c r="I63" s="6">
        <f>(C59*14)/100</f>
        <v>41.640200000000007</v>
      </c>
      <c r="K63" s="9"/>
      <c r="L63" s="9"/>
    </row>
    <row r="64" spans="1:12" ht="16.5" thickBot="1" x14ac:dyDescent="0.3">
      <c r="A64" s="19"/>
      <c r="B64" s="39"/>
      <c r="C64" s="45"/>
      <c r="D64" s="5" t="s">
        <v>11</v>
      </c>
      <c r="E64" s="7">
        <f>SUM(E59+E62+E63)</f>
        <v>559.16840000000002</v>
      </c>
      <c r="F64" s="5" t="s">
        <v>11</v>
      </c>
      <c r="G64" s="7">
        <f>SUM(G59+G62+G63)</f>
        <v>582.96280000000002</v>
      </c>
      <c r="H64" s="5" t="s">
        <v>11</v>
      </c>
      <c r="I64" s="7">
        <f>SUM(I59+I60+I61+I62+I63)</f>
        <v>639.47450000000003</v>
      </c>
    </row>
    <row r="65" spans="1:13" ht="15.75" x14ac:dyDescent="0.25">
      <c r="A65" s="19"/>
      <c r="B65" s="37" t="s">
        <v>9</v>
      </c>
      <c r="C65" s="43">
        <v>312.33999999999997</v>
      </c>
      <c r="D65" s="3" t="s">
        <v>10</v>
      </c>
      <c r="E65" s="11">
        <f>(C65*1.74)</f>
        <v>543.47159999999997</v>
      </c>
      <c r="F65" s="3" t="s">
        <v>10</v>
      </c>
      <c r="G65" s="11">
        <f>(C65*1.74)</f>
        <v>543.47159999999997</v>
      </c>
      <c r="H65" s="3" t="s">
        <v>10</v>
      </c>
      <c r="I65" s="11">
        <f>(C65*1.74)</f>
        <v>543.47159999999997</v>
      </c>
    </row>
    <row r="66" spans="1:13" ht="15.75" x14ac:dyDescent="0.25">
      <c r="A66" s="19"/>
      <c r="B66" s="38"/>
      <c r="C66" s="44"/>
      <c r="D66" s="3"/>
      <c r="E66" s="8"/>
      <c r="F66" s="3"/>
      <c r="G66" s="8"/>
      <c r="H66" s="4" t="s">
        <v>60</v>
      </c>
      <c r="I66" s="8">
        <f>C65*11/100</f>
        <v>34.357399999999998</v>
      </c>
    </row>
    <row r="67" spans="1:13" ht="15.75" x14ac:dyDescent="0.25">
      <c r="A67" s="19"/>
      <c r="B67" s="38"/>
      <c r="C67" s="44"/>
      <c r="D67" s="3"/>
      <c r="E67" s="8"/>
      <c r="F67" s="3"/>
      <c r="G67" s="8"/>
      <c r="H67" s="3" t="s">
        <v>55</v>
      </c>
      <c r="I67" s="8">
        <f>(C65*8)/100</f>
        <v>24.987199999999998</v>
      </c>
    </row>
    <row r="68" spans="1:13" ht="15.75" x14ac:dyDescent="0.25">
      <c r="A68" s="19"/>
      <c r="B68" s="38"/>
      <c r="C68" s="44"/>
      <c r="D68" s="4"/>
      <c r="E68" s="6"/>
      <c r="F68" s="4" t="s">
        <v>54</v>
      </c>
      <c r="G68" s="6">
        <f>(C65*8)/100</f>
        <v>24.987199999999998</v>
      </c>
      <c r="H68" s="4" t="s">
        <v>55</v>
      </c>
      <c r="I68" s="6">
        <f>(C65*8)/100</f>
        <v>24.987199999999998</v>
      </c>
    </row>
    <row r="69" spans="1:13" ht="15.75" x14ac:dyDescent="0.25">
      <c r="A69" s="19"/>
      <c r="B69" s="38"/>
      <c r="C69" s="44"/>
      <c r="D69" s="4" t="s">
        <v>47</v>
      </c>
      <c r="E69" s="6">
        <f>(C65*14)/100</f>
        <v>43.727599999999995</v>
      </c>
      <c r="F69" s="4" t="s">
        <v>47</v>
      </c>
      <c r="G69" s="6">
        <f>(C65*14)/100</f>
        <v>43.727599999999995</v>
      </c>
      <c r="H69" s="4" t="s">
        <v>47</v>
      </c>
      <c r="I69" s="6">
        <f>(C65*14)/100</f>
        <v>43.727599999999995</v>
      </c>
    </row>
    <row r="70" spans="1:13" ht="16.5" thickBot="1" x14ac:dyDescent="0.3">
      <c r="A70" s="19"/>
      <c r="B70" s="39"/>
      <c r="C70" s="45"/>
      <c r="D70" s="5" t="s">
        <v>11</v>
      </c>
      <c r="E70" s="7">
        <f>SUM(E65+E68+E69)</f>
        <v>587.19920000000002</v>
      </c>
      <c r="F70" s="5" t="s">
        <v>11</v>
      </c>
      <c r="G70" s="7">
        <f>SUM(G65+G68+G69)</f>
        <v>612.18640000000005</v>
      </c>
      <c r="H70" s="5" t="s">
        <v>11</v>
      </c>
      <c r="I70" s="7">
        <f>SUM(I65+I66+I67+I68+I69)</f>
        <v>671.53099999999995</v>
      </c>
    </row>
    <row r="72" spans="1:13" x14ac:dyDescent="0.25">
      <c r="B72" s="16" t="s">
        <v>32</v>
      </c>
      <c r="M72" s="9"/>
    </row>
    <row r="73" spans="1:13" x14ac:dyDescent="0.25">
      <c r="B73" s="16"/>
    </row>
    <row r="74" spans="1:13" x14ac:dyDescent="0.25">
      <c r="B74" t="s">
        <v>50</v>
      </c>
    </row>
    <row r="75" spans="1:13" x14ac:dyDescent="0.25">
      <c r="B75" t="s">
        <v>33</v>
      </c>
    </row>
    <row r="77" spans="1:13" x14ac:dyDescent="0.25">
      <c r="B77" t="s">
        <v>37</v>
      </c>
    </row>
    <row r="79" spans="1:13" x14ac:dyDescent="0.25">
      <c r="B79" t="s">
        <v>40</v>
      </c>
    </row>
    <row r="80" spans="1:13" x14ac:dyDescent="0.25">
      <c r="B80" t="s">
        <v>34</v>
      </c>
    </row>
    <row r="82" spans="2:14" x14ac:dyDescent="0.25">
      <c r="B82" t="s">
        <v>38</v>
      </c>
    </row>
    <row r="84" spans="2:14" x14ac:dyDescent="0.25">
      <c r="B84" t="s">
        <v>39</v>
      </c>
      <c r="L84" s="9"/>
    </row>
    <row r="85" spans="2:14" x14ac:dyDescent="0.25">
      <c r="B85" t="s">
        <v>35</v>
      </c>
      <c r="L85" s="9"/>
    </row>
    <row r="89" spans="2:14" x14ac:dyDescent="0.25">
      <c r="N89" s="9"/>
    </row>
  </sheetData>
  <mergeCells count="25">
    <mergeCell ref="B9:I9"/>
    <mergeCell ref="B10:I10"/>
    <mergeCell ref="B13:I13"/>
    <mergeCell ref="D15:E15"/>
    <mergeCell ref="F15:G15"/>
    <mergeCell ref="H15:I15"/>
    <mergeCell ref="B11:I11"/>
    <mergeCell ref="B16:B21"/>
    <mergeCell ref="C16:C21"/>
    <mergeCell ref="B22:B27"/>
    <mergeCell ref="C22:C27"/>
    <mergeCell ref="B28:B33"/>
    <mergeCell ref="C28:C33"/>
    <mergeCell ref="B34:B39"/>
    <mergeCell ref="C34:C39"/>
    <mergeCell ref="B40:B45"/>
    <mergeCell ref="C40:C45"/>
    <mergeCell ref="B46:B51"/>
    <mergeCell ref="C46:C51"/>
    <mergeCell ref="B52:B57"/>
    <mergeCell ref="C52:C57"/>
    <mergeCell ref="B59:B64"/>
    <mergeCell ref="C59:C64"/>
    <mergeCell ref="B65:B70"/>
    <mergeCell ref="C65:C70"/>
  </mergeCells>
  <pageMargins left="1.3779527559055118" right="0.70866141732283472" top="0.74803149606299213" bottom="0.74803149606299213" header="0.31496062992125984" footer="0.31496062992125984"/>
  <pageSetup paperSize="5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workbookViewId="0">
      <selection activeCell="I19" sqref="I19"/>
    </sheetView>
  </sheetViews>
  <sheetFormatPr baseColWidth="10" defaultRowHeight="15" x14ac:dyDescent="0.25"/>
  <cols>
    <col min="1" max="1" width="2.7109375" customWidth="1"/>
    <col min="2" max="2" width="20.28515625" customWidth="1"/>
    <col min="3" max="3" width="13.42578125" customWidth="1"/>
    <col min="4" max="4" width="9.7109375" customWidth="1"/>
    <col min="5" max="5" width="9.85546875" customWidth="1"/>
    <col min="6" max="8" width="9.7109375" customWidth="1"/>
    <col min="9" max="9" width="9.28515625" customWidth="1"/>
  </cols>
  <sheetData>
    <row r="1" spans="1:9" ht="18" x14ac:dyDescent="0.25">
      <c r="B1" s="31" t="s">
        <v>1</v>
      </c>
      <c r="C1" s="31"/>
      <c r="D1" s="31"/>
      <c r="E1" s="31"/>
      <c r="F1" s="31"/>
      <c r="G1" s="31"/>
      <c r="H1" s="31"/>
      <c r="I1" s="31"/>
    </row>
    <row r="2" spans="1:9" ht="18" x14ac:dyDescent="0.25">
      <c r="B2" s="31" t="s">
        <v>57</v>
      </c>
      <c r="C2" s="31"/>
      <c r="D2" s="31"/>
      <c r="E2" s="31"/>
      <c r="F2" s="31"/>
      <c r="G2" s="31"/>
      <c r="H2" s="31"/>
      <c r="I2" s="31"/>
    </row>
    <row r="3" spans="1:9" ht="18" x14ac:dyDescent="0.25">
      <c r="B3" s="31" t="s">
        <v>61</v>
      </c>
      <c r="C3" s="31"/>
      <c r="D3" s="31"/>
      <c r="E3" s="31"/>
      <c r="F3" s="31"/>
      <c r="G3" s="31"/>
      <c r="H3" s="31"/>
      <c r="I3" s="31"/>
    </row>
    <row r="4" spans="1:9" ht="6" customHeight="1" x14ac:dyDescent="0.25">
      <c r="B4" s="1"/>
    </row>
    <row r="5" spans="1:9" ht="11.25" customHeight="1" x14ac:dyDescent="0.25">
      <c r="B5" s="31" t="s">
        <v>31</v>
      </c>
      <c r="C5" s="31"/>
      <c r="D5" s="31"/>
      <c r="E5" s="31"/>
      <c r="F5" s="31"/>
      <c r="G5" s="31"/>
      <c r="H5" s="31"/>
      <c r="I5" s="31"/>
    </row>
    <row r="6" spans="1:9" ht="3.75" customHeight="1" thickBot="1" x14ac:dyDescent="0.3">
      <c r="B6" s="2"/>
    </row>
    <row r="7" spans="1:9" ht="50.25" customHeight="1" thickBot="1" x14ac:dyDescent="0.3">
      <c r="B7" s="14" t="s">
        <v>2</v>
      </c>
      <c r="C7" s="27" t="s">
        <v>46</v>
      </c>
      <c r="D7" s="32" t="s">
        <v>52</v>
      </c>
      <c r="E7" s="33"/>
      <c r="F7" s="34" t="s">
        <v>53</v>
      </c>
      <c r="G7" s="35"/>
      <c r="H7" s="36" t="s">
        <v>59</v>
      </c>
      <c r="I7" s="33"/>
    </row>
    <row r="8" spans="1:9" ht="12.75" customHeight="1" x14ac:dyDescent="0.25">
      <c r="A8" s="19"/>
      <c r="B8" s="46" t="s">
        <v>13</v>
      </c>
      <c r="C8" s="50">
        <v>413.49</v>
      </c>
      <c r="D8" s="3" t="s">
        <v>10</v>
      </c>
      <c r="E8" s="11">
        <f>C8*1.74</f>
        <v>719.47260000000006</v>
      </c>
      <c r="F8" s="3" t="s">
        <v>10</v>
      </c>
      <c r="G8" s="11">
        <f>C8*1.74</f>
        <v>719.47260000000006</v>
      </c>
      <c r="H8" s="3" t="s">
        <v>10</v>
      </c>
      <c r="I8" s="11">
        <f>C8*1.74</f>
        <v>719.47260000000006</v>
      </c>
    </row>
    <row r="9" spans="1:9" ht="12.75" customHeight="1" x14ac:dyDescent="0.25">
      <c r="A9" s="19"/>
      <c r="B9" s="47"/>
      <c r="C9" s="51"/>
      <c r="D9" s="3"/>
      <c r="E9" s="8"/>
      <c r="F9" s="3"/>
      <c r="G9" s="8"/>
      <c r="H9" s="4" t="s">
        <v>58</v>
      </c>
      <c r="I9" s="8">
        <f>C8*11/100</f>
        <v>45.483900000000006</v>
      </c>
    </row>
    <row r="10" spans="1:9" ht="12.75" customHeight="1" x14ac:dyDescent="0.25">
      <c r="A10" s="19"/>
      <c r="B10" s="47"/>
      <c r="C10" s="51"/>
      <c r="D10" s="3"/>
      <c r="E10" s="8"/>
      <c r="F10" s="3"/>
      <c r="G10" s="8"/>
      <c r="H10" s="3" t="s">
        <v>55</v>
      </c>
      <c r="I10" s="8">
        <f>(C8*8)/100</f>
        <v>33.0792</v>
      </c>
    </row>
    <row r="11" spans="1:9" ht="12.75" customHeight="1" x14ac:dyDescent="0.25">
      <c r="A11" s="19"/>
      <c r="B11" s="47"/>
      <c r="C11" s="51"/>
      <c r="D11" s="4"/>
      <c r="E11" s="6"/>
      <c r="F11" s="4" t="s">
        <v>55</v>
      </c>
      <c r="G11" s="6">
        <f>(C8*8)/100</f>
        <v>33.0792</v>
      </c>
      <c r="H11" s="4" t="s">
        <v>55</v>
      </c>
      <c r="I11" s="6">
        <f>(C8*8)/100</f>
        <v>33.0792</v>
      </c>
    </row>
    <row r="12" spans="1:9" ht="12.75" customHeight="1" x14ac:dyDescent="0.25">
      <c r="A12" s="19"/>
      <c r="B12" s="47"/>
      <c r="C12" s="51"/>
      <c r="D12" s="4" t="s">
        <v>47</v>
      </c>
      <c r="E12" s="6">
        <f>(C8*14)/100</f>
        <v>57.888600000000004</v>
      </c>
      <c r="F12" s="4" t="s">
        <v>47</v>
      </c>
      <c r="G12" s="6">
        <f>(C8*14)/100</f>
        <v>57.888600000000004</v>
      </c>
      <c r="H12" s="4" t="s">
        <v>56</v>
      </c>
      <c r="I12" s="6">
        <f>(C8*14)/100</f>
        <v>57.888600000000004</v>
      </c>
    </row>
    <row r="13" spans="1:9" ht="12.75" customHeight="1" thickBot="1" x14ac:dyDescent="0.3">
      <c r="A13" s="19"/>
      <c r="B13" s="48"/>
      <c r="C13" s="52"/>
      <c r="D13" s="5" t="s">
        <v>11</v>
      </c>
      <c r="E13" s="20">
        <f>SUM(E8+E11+E12)</f>
        <v>777.36120000000005</v>
      </c>
      <c r="F13" s="5" t="s">
        <v>11</v>
      </c>
      <c r="G13" s="20">
        <f>SUM(G8+G11+G12)</f>
        <v>810.44040000000007</v>
      </c>
      <c r="H13" s="5" t="s">
        <v>11</v>
      </c>
      <c r="I13" s="20">
        <f>SUM(I8+I9+I10+I11+I12)</f>
        <v>889.00350000000003</v>
      </c>
    </row>
    <row r="14" spans="1:9" ht="12" customHeight="1" x14ac:dyDescent="0.25">
      <c r="A14" s="19"/>
      <c r="B14" s="46" t="s">
        <v>14</v>
      </c>
      <c r="C14" s="53">
        <v>399.24</v>
      </c>
      <c r="D14" s="3" t="s">
        <v>10</v>
      </c>
      <c r="E14" s="11">
        <f>C14*1.74</f>
        <v>694.67759999999998</v>
      </c>
      <c r="F14" s="3" t="s">
        <v>10</v>
      </c>
      <c r="G14" s="11">
        <f>C14*1.74</f>
        <v>694.67759999999998</v>
      </c>
      <c r="H14" s="3" t="s">
        <v>10</v>
      </c>
      <c r="I14" s="11">
        <f>C14*1.74</f>
        <v>694.67759999999998</v>
      </c>
    </row>
    <row r="15" spans="1:9" ht="12" customHeight="1" x14ac:dyDescent="0.25">
      <c r="A15" s="19"/>
      <c r="B15" s="47"/>
      <c r="C15" s="54"/>
      <c r="D15" s="3"/>
      <c r="E15" s="8"/>
      <c r="F15" s="3"/>
      <c r="G15" s="8"/>
      <c r="H15" s="4" t="s">
        <v>58</v>
      </c>
      <c r="I15" s="8">
        <f>C14*11/100</f>
        <v>43.916400000000003</v>
      </c>
    </row>
    <row r="16" spans="1:9" ht="12" customHeight="1" x14ac:dyDescent="0.25">
      <c r="A16" s="19"/>
      <c r="B16" s="47"/>
      <c r="C16" s="54"/>
      <c r="D16" s="3"/>
      <c r="E16" s="8"/>
      <c r="F16" s="3"/>
      <c r="G16" s="8"/>
      <c r="H16" s="3" t="s">
        <v>55</v>
      </c>
      <c r="I16" s="8">
        <f>(C14*8)/100</f>
        <v>31.9392</v>
      </c>
    </row>
    <row r="17" spans="1:12" ht="12" customHeight="1" x14ac:dyDescent="0.25">
      <c r="A17" s="19"/>
      <c r="B17" s="47"/>
      <c r="C17" s="54"/>
      <c r="D17" s="4"/>
      <c r="E17" s="6"/>
      <c r="F17" s="4" t="s">
        <v>55</v>
      </c>
      <c r="G17" s="6">
        <f>(C14*8)/100</f>
        <v>31.9392</v>
      </c>
      <c r="H17" s="4" t="s">
        <v>55</v>
      </c>
      <c r="I17" s="6">
        <f>(C14*8)/100</f>
        <v>31.9392</v>
      </c>
    </row>
    <row r="18" spans="1:12" ht="12" customHeight="1" x14ac:dyDescent="0.25">
      <c r="A18" s="19"/>
      <c r="B18" s="47"/>
      <c r="C18" s="54"/>
      <c r="D18" s="4" t="s">
        <v>47</v>
      </c>
      <c r="E18" s="6">
        <f>(C14*14)/100</f>
        <v>55.893600000000006</v>
      </c>
      <c r="F18" s="4" t="s">
        <v>47</v>
      </c>
      <c r="G18" s="6">
        <f>(C14*14)/100</f>
        <v>55.893600000000006</v>
      </c>
      <c r="H18" s="4" t="s">
        <v>56</v>
      </c>
      <c r="I18" s="6">
        <f>(C14*14)/100</f>
        <v>55.893600000000006</v>
      </c>
    </row>
    <row r="19" spans="1:12" ht="12" customHeight="1" thickBot="1" x14ac:dyDescent="0.3">
      <c r="A19" s="19"/>
      <c r="B19" s="48"/>
      <c r="C19" s="55"/>
      <c r="D19" s="5" t="s">
        <v>11</v>
      </c>
      <c r="E19" s="20">
        <f>SUM(E14+E17+E18)</f>
        <v>750.57119999999998</v>
      </c>
      <c r="F19" s="5" t="s">
        <v>11</v>
      </c>
      <c r="G19" s="20">
        <f>SUM(G14+G17+G18)</f>
        <v>782.5104</v>
      </c>
      <c r="H19" s="5" t="s">
        <v>11</v>
      </c>
      <c r="I19" s="20">
        <f>SUM(I14+I15+I16+I17+I18)</f>
        <v>858.36599999999999</v>
      </c>
    </row>
    <row r="20" spans="1:12" ht="12" customHeight="1" x14ac:dyDescent="0.25">
      <c r="A20" s="19"/>
      <c r="B20" s="56" t="s">
        <v>15</v>
      </c>
      <c r="C20" s="50">
        <v>373.58</v>
      </c>
      <c r="D20" s="3" t="s">
        <v>10</v>
      </c>
      <c r="E20" s="11">
        <f>C20*1.74</f>
        <v>650.02919999999995</v>
      </c>
      <c r="F20" s="3" t="s">
        <v>10</v>
      </c>
      <c r="G20" s="11">
        <f>C20*1.74</f>
        <v>650.02919999999995</v>
      </c>
      <c r="H20" s="3" t="s">
        <v>10</v>
      </c>
      <c r="I20" s="11">
        <f>C20*1.74</f>
        <v>650.02919999999995</v>
      </c>
    </row>
    <row r="21" spans="1:12" ht="12" customHeight="1" x14ac:dyDescent="0.25">
      <c r="A21" s="19"/>
      <c r="B21" s="57"/>
      <c r="C21" s="51"/>
      <c r="D21" s="3"/>
      <c r="E21" s="8"/>
      <c r="F21" s="3"/>
      <c r="G21" s="8"/>
      <c r="H21" s="4" t="s">
        <v>58</v>
      </c>
      <c r="I21" s="8">
        <f>C20*11/100</f>
        <v>41.093800000000002</v>
      </c>
    </row>
    <row r="22" spans="1:12" ht="12" customHeight="1" x14ac:dyDescent="0.25">
      <c r="A22" s="19"/>
      <c r="B22" s="57"/>
      <c r="C22" s="51"/>
      <c r="D22" s="3"/>
      <c r="E22" s="8"/>
      <c r="F22" s="3"/>
      <c r="G22" s="8"/>
      <c r="H22" s="3" t="s">
        <v>55</v>
      </c>
      <c r="I22" s="8">
        <f>(C20*8)/100</f>
        <v>29.886399999999998</v>
      </c>
    </row>
    <row r="23" spans="1:12" ht="12" customHeight="1" x14ac:dyDescent="0.25">
      <c r="A23" s="19"/>
      <c r="B23" s="57"/>
      <c r="C23" s="51"/>
      <c r="D23" s="4"/>
      <c r="E23" s="6"/>
      <c r="F23" s="4" t="s">
        <v>55</v>
      </c>
      <c r="G23" s="6">
        <f>(C20*8)/100</f>
        <v>29.886399999999998</v>
      </c>
      <c r="H23" s="4" t="s">
        <v>55</v>
      </c>
      <c r="I23" s="6">
        <f>(C20*8)/100</f>
        <v>29.886399999999998</v>
      </c>
    </row>
    <row r="24" spans="1:12" ht="12" customHeight="1" x14ac:dyDescent="0.25">
      <c r="A24" s="19"/>
      <c r="B24" s="57"/>
      <c r="C24" s="51"/>
      <c r="D24" s="4" t="s">
        <v>47</v>
      </c>
      <c r="E24" s="6">
        <f>(C20*14)/100</f>
        <v>52.301200000000001</v>
      </c>
      <c r="F24" s="4" t="s">
        <v>47</v>
      </c>
      <c r="G24" s="6">
        <f>(C20*14)/100</f>
        <v>52.301200000000001</v>
      </c>
      <c r="H24" s="4" t="s">
        <v>56</v>
      </c>
      <c r="I24" s="6">
        <f>(C20*14)/100</f>
        <v>52.301200000000001</v>
      </c>
    </row>
    <row r="25" spans="1:12" ht="12" customHeight="1" thickBot="1" x14ac:dyDescent="0.3">
      <c r="A25" s="19"/>
      <c r="B25" s="58"/>
      <c r="C25" s="52"/>
      <c r="D25" s="5" t="s">
        <v>11</v>
      </c>
      <c r="E25" s="20">
        <f>SUM(E20+E23+E24)</f>
        <v>702.33039999999994</v>
      </c>
      <c r="F25" s="5" t="s">
        <v>11</v>
      </c>
      <c r="G25" s="20">
        <f>SUM(G20+G23+G24)</f>
        <v>732.21679999999992</v>
      </c>
      <c r="H25" s="5" t="s">
        <v>11</v>
      </c>
      <c r="I25" s="20">
        <f>SUM(I20+I21+I22+I23+I24)</f>
        <v>803.19699999999989</v>
      </c>
    </row>
    <row r="26" spans="1:12" ht="12" customHeight="1" x14ac:dyDescent="0.25">
      <c r="A26" s="19"/>
      <c r="B26" s="46" t="s">
        <v>16</v>
      </c>
      <c r="C26" s="50">
        <v>425.91</v>
      </c>
      <c r="D26" s="3" t="s">
        <v>10</v>
      </c>
      <c r="E26" s="11">
        <f>C26*1.74</f>
        <v>741.08339999999998</v>
      </c>
      <c r="F26" s="3" t="s">
        <v>10</v>
      </c>
      <c r="G26" s="11">
        <f>C26*1.74</f>
        <v>741.08339999999998</v>
      </c>
      <c r="H26" s="3" t="s">
        <v>10</v>
      </c>
      <c r="I26" s="11">
        <f>C26*1.74</f>
        <v>741.08339999999998</v>
      </c>
    </row>
    <row r="27" spans="1:12" ht="12" customHeight="1" x14ac:dyDescent="0.25">
      <c r="A27" s="19"/>
      <c r="B27" s="47"/>
      <c r="C27" s="51"/>
      <c r="D27" s="3"/>
      <c r="E27" s="8"/>
      <c r="F27" s="3"/>
      <c r="G27" s="8"/>
      <c r="H27" s="4" t="s">
        <v>58</v>
      </c>
      <c r="I27" s="8">
        <f>C26*11/100</f>
        <v>46.850100000000005</v>
      </c>
    </row>
    <row r="28" spans="1:12" ht="12" customHeight="1" x14ac:dyDescent="0.25">
      <c r="A28" s="19"/>
      <c r="B28" s="47"/>
      <c r="C28" s="51"/>
      <c r="D28" s="3"/>
      <c r="E28" s="8"/>
      <c r="F28" s="3"/>
      <c r="G28" s="8"/>
      <c r="H28" s="3" t="s">
        <v>55</v>
      </c>
      <c r="I28" s="8">
        <f>(C26*8)/100</f>
        <v>34.072800000000001</v>
      </c>
    </row>
    <row r="29" spans="1:12" ht="12" customHeight="1" x14ac:dyDescent="0.25">
      <c r="A29" s="19"/>
      <c r="B29" s="47"/>
      <c r="C29" s="51"/>
      <c r="D29" s="4"/>
      <c r="E29" s="6"/>
      <c r="F29" s="4" t="s">
        <v>55</v>
      </c>
      <c r="G29" s="6">
        <f>(C26*8)/100</f>
        <v>34.072800000000001</v>
      </c>
      <c r="H29" s="4" t="s">
        <v>55</v>
      </c>
      <c r="I29" s="6">
        <f>(C26*8)/100</f>
        <v>34.072800000000001</v>
      </c>
    </row>
    <row r="30" spans="1:12" ht="12" customHeight="1" x14ac:dyDescent="0.25">
      <c r="A30" s="19"/>
      <c r="B30" s="47"/>
      <c r="C30" s="51"/>
      <c r="D30" s="4" t="s">
        <v>47</v>
      </c>
      <c r="E30" s="6">
        <f>(C26*14)/100</f>
        <v>59.627400000000009</v>
      </c>
      <c r="F30" s="4" t="s">
        <v>47</v>
      </c>
      <c r="G30" s="6">
        <f>(C26*14)/100</f>
        <v>59.627400000000009</v>
      </c>
      <c r="H30" s="4" t="s">
        <v>56</v>
      </c>
      <c r="I30" s="6">
        <f>(C26*14)/100</f>
        <v>59.627400000000009</v>
      </c>
    </row>
    <row r="31" spans="1:12" ht="12" customHeight="1" thickBot="1" x14ac:dyDescent="0.3">
      <c r="A31" s="19"/>
      <c r="B31" s="48"/>
      <c r="C31" s="52"/>
      <c r="D31" s="5" t="s">
        <v>11</v>
      </c>
      <c r="E31" s="20">
        <f>SUM(E26+E29+E30)</f>
        <v>800.71079999999995</v>
      </c>
      <c r="F31" s="5" t="s">
        <v>11</v>
      </c>
      <c r="G31" s="20">
        <f>SUM(G26+G29+G30)</f>
        <v>834.78359999999998</v>
      </c>
      <c r="H31" s="5" t="s">
        <v>11</v>
      </c>
      <c r="I31" s="20">
        <f>SUM(I26+I27+I28+I29+I30)</f>
        <v>915.70650000000001</v>
      </c>
    </row>
    <row r="32" spans="1:12" ht="12" customHeight="1" x14ac:dyDescent="0.25">
      <c r="A32" s="19"/>
      <c r="B32" s="46" t="s">
        <v>17</v>
      </c>
      <c r="C32" s="50">
        <v>413.23</v>
      </c>
      <c r="D32" s="3" t="s">
        <v>10</v>
      </c>
      <c r="E32" s="11">
        <f>C32*1.74</f>
        <v>719.02020000000005</v>
      </c>
      <c r="F32" s="3" t="s">
        <v>10</v>
      </c>
      <c r="G32" s="11">
        <f>C32*1.74</f>
        <v>719.02020000000005</v>
      </c>
      <c r="H32" s="3" t="s">
        <v>10</v>
      </c>
      <c r="I32" s="11">
        <f>C32*1.74</f>
        <v>719.02020000000005</v>
      </c>
      <c r="L32" s="9"/>
    </row>
    <row r="33" spans="1:12" ht="12" customHeight="1" x14ac:dyDescent="0.25">
      <c r="A33" s="19"/>
      <c r="B33" s="47"/>
      <c r="C33" s="51"/>
      <c r="D33" s="3"/>
      <c r="E33" s="8"/>
      <c r="F33" s="3"/>
      <c r="G33" s="8"/>
      <c r="H33" s="4" t="s">
        <v>58</v>
      </c>
      <c r="I33" s="8">
        <f>C32*11/100</f>
        <v>45.455300000000008</v>
      </c>
      <c r="L33" s="9"/>
    </row>
    <row r="34" spans="1:12" ht="12" customHeight="1" x14ac:dyDescent="0.25">
      <c r="A34" s="19"/>
      <c r="B34" s="47"/>
      <c r="C34" s="51"/>
      <c r="D34" s="3"/>
      <c r="E34" s="8"/>
      <c r="F34" s="3"/>
      <c r="G34" s="8"/>
      <c r="H34" s="3" t="s">
        <v>55</v>
      </c>
      <c r="I34" s="8">
        <f>(C32*8)/100</f>
        <v>33.058399999999999</v>
      </c>
      <c r="L34" s="9"/>
    </row>
    <row r="35" spans="1:12" ht="12" customHeight="1" x14ac:dyDescent="0.25">
      <c r="A35" s="19"/>
      <c r="B35" s="47"/>
      <c r="C35" s="51"/>
      <c r="D35" s="4"/>
      <c r="E35" s="6"/>
      <c r="F35" s="4" t="s">
        <v>55</v>
      </c>
      <c r="G35" s="6">
        <f>(C32*8)/100</f>
        <v>33.058399999999999</v>
      </c>
      <c r="H35" s="4" t="s">
        <v>55</v>
      </c>
      <c r="I35" s="6">
        <f>(C32*8)/100</f>
        <v>33.058399999999999</v>
      </c>
      <c r="L35" s="9"/>
    </row>
    <row r="36" spans="1:12" ht="12" customHeight="1" x14ac:dyDescent="0.25">
      <c r="A36" s="19"/>
      <c r="B36" s="47"/>
      <c r="C36" s="51"/>
      <c r="D36" s="4" t="s">
        <v>47</v>
      </c>
      <c r="E36" s="6">
        <f>(C32*14)/100</f>
        <v>57.852200000000003</v>
      </c>
      <c r="F36" s="4" t="s">
        <v>47</v>
      </c>
      <c r="G36" s="6">
        <f>(C32*14)/100</f>
        <v>57.852200000000003</v>
      </c>
      <c r="H36" s="4" t="s">
        <v>56</v>
      </c>
      <c r="I36" s="6">
        <f>(C32*14)/100</f>
        <v>57.852200000000003</v>
      </c>
    </row>
    <row r="37" spans="1:12" ht="12" customHeight="1" thickBot="1" x14ac:dyDescent="0.3">
      <c r="A37" s="19"/>
      <c r="B37" s="48"/>
      <c r="C37" s="52"/>
      <c r="D37" s="5" t="s">
        <v>11</v>
      </c>
      <c r="E37" s="20">
        <f>SUM(E32+E35+E36)</f>
        <v>776.87240000000008</v>
      </c>
      <c r="F37" s="5" t="s">
        <v>11</v>
      </c>
      <c r="G37" s="20">
        <f>SUM(G32+G35+G36)</f>
        <v>809.93080000000009</v>
      </c>
      <c r="H37" s="5" t="s">
        <v>11</v>
      </c>
      <c r="I37" s="20">
        <f>SUM(I32+I33+I34+I35+I36)</f>
        <v>888.44450000000006</v>
      </c>
    </row>
    <row r="38" spans="1:12" ht="12" customHeight="1" x14ac:dyDescent="0.25">
      <c r="A38" s="19"/>
      <c r="B38" s="56" t="s">
        <v>18</v>
      </c>
      <c r="C38" s="53">
        <v>400.85</v>
      </c>
      <c r="D38" s="3" t="s">
        <v>10</v>
      </c>
      <c r="E38" s="11">
        <f>C38*1.74</f>
        <v>697.47900000000004</v>
      </c>
      <c r="F38" s="3" t="s">
        <v>10</v>
      </c>
      <c r="G38" s="11">
        <f>C38*1.74</f>
        <v>697.47900000000004</v>
      </c>
      <c r="H38" s="3" t="s">
        <v>10</v>
      </c>
      <c r="I38" s="11">
        <f>C38*1.74</f>
        <v>697.47900000000004</v>
      </c>
    </row>
    <row r="39" spans="1:12" ht="12" customHeight="1" x14ac:dyDescent="0.25">
      <c r="A39" s="19"/>
      <c r="B39" s="57"/>
      <c r="C39" s="54"/>
      <c r="D39" s="3"/>
      <c r="E39" s="8"/>
      <c r="F39" s="3"/>
      <c r="G39" s="8"/>
      <c r="H39" s="4" t="s">
        <v>58</v>
      </c>
      <c r="I39" s="8">
        <f>C38*11/100</f>
        <v>44.093500000000006</v>
      </c>
    </row>
    <row r="40" spans="1:12" ht="12" customHeight="1" x14ac:dyDescent="0.25">
      <c r="A40" s="19"/>
      <c r="B40" s="57"/>
      <c r="C40" s="54"/>
      <c r="D40" s="3"/>
      <c r="E40" s="8"/>
      <c r="F40" s="3"/>
      <c r="G40" s="8"/>
      <c r="H40" s="3" t="s">
        <v>55</v>
      </c>
      <c r="I40" s="8">
        <f>(C38*8)/100</f>
        <v>32.068000000000005</v>
      </c>
    </row>
    <row r="41" spans="1:12" ht="12" customHeight="1" x14ac:dyDescent="0.25">
      <c r="A41" s="19"/>
      <c r="B41" s="57"/>
      <c r="C41" s="54"/>
      <c r="D41" s="4"/>
      <c r="E41" s="6"/>
      <c r="F41" s="4" t="s">
        <v>55</v>
      </c>
      <c r="G41" s="6">
        <f>(C38*8)/100</f>
        <v>32.068000000000005</v>
      </c>
      <c r="H41" s="4" t="s">
        <v>55</v>
      </c>
      <c r="I41" s="6">
        <f>(C38*8)/100</f>
        <v>32.068000000000005</v>
      </c>
    </row>
    <row r="42" spans="1:12" ht="12" customHeight="1" x14ac:dyDescent="0.25">
      <c r="A42" s="19"/>
      <c r="B42" s="57"/>
      <c r="C42" s="54"/>
      <c r="D42" s="4" t="s">
        <v>47</v>
      </c>
      <c r="E42" s="6">
        <f>(C38*14)/100</f>
        <v>56.119000000000007</v>
      </c>
      <c r="F42" s="4" t="s">
        <v>47</v>
      </c>
      <c r="G42" s="6">
        <f>(C38*14)/100</f>
        <v>56.119000000000007</v>
      </c>
      <c r="H42" s="4" t="s">
        <v>56</v>
      </c>
      <c r="I42" s="6">
        <f>(C38*14)/100</f>
        <v>56.119000000000007</v>
      </c>
    </row>
    <row r="43" spans="1:12" ht="12" customHeight="1" thickBot="1" x14ac:dyDescent="0.3">
      <c r="A43" s="19"/>
      <c r="B43" s="58"/>
      <c r="C43" s="55"/>
      <c r="D43" s="5" t="s">
        <v>11</v>
      </c>
      <c r="E43" s="20">
        <f>SUM(E38+E41+E42)</f>
        <v>753.59800000000007</v>
      </c>
      <c r="F43" s="5" t="s">
        <v>11</v>
      </c>
      <c r="G43" s="20">
        <f>SUM(G38+G41+G42)</f>
        <v>785.66600000000005</v>
      </c>
      <c r="H43" s="5" t="s">
        <v>11</v>
      </c>
      <c r="I43" s="20">
        <f>SUM(I38+I39+I40+I41+I42)</f>
        <v>861.82749999999999</v>
      </c>
    </row>
    <row r="44" spans="1:12" ht="12" customHeight="1" x14ac:dyDescent="0.25">
      <c r="A44" s="9"/>
      <c r="B44" s="59" t="s">
        <v>19</v>
      </c>
      <c r="C44" s="50">
        <v>373.58</v>
      </c>
      <c r="D44" s="3" t="s">
        <v>10</v>
      </c>
      <c r="E44" s="11">
        <f>C44*1.74</f>
        <v>650.02919999999995</v>
      </c>
      <c r="F44" s="3" t="s">
        <v>10</v>
      </c>
      <c r="G44" s="11">
        <f>C44*1.74</f>
        <v>650.02919999999995</v>
      </c>
      <c r="H44" s="3" t="s">
        <v>10</v>
      </c>
      <c r="I44" s="11">
        <f>C44*1.74</f>
        <v>650.02919999999995</v>
      </c>
    </row>
    <row r="45" spans="1:12" ht="12" customHeight="1" x14ac:dyDescent="0.25">
      <c r="A45" s="9"/>
      <c r="B45" s="60"/>
      <c r="C45" s="51"/>
      <c r="D45" s="3"/>
      <c r="E45" s="8"/>
      <c r="F45" s="3"/>
      <c r="G45" s="8"/>
      <c r="H45" s="4" t="s">
        <v>58</v>
      </c>
      <c r="I45" s="8">
        <f>C44*11/100</f>
        <v>41.093800000000002</v>
      </c>
    </row>
    <row r="46" spans="1:12" ht="12" customHeight="1" x14ac:dyDescent="0.25">
      <c r="A46" s="9"/>
      <c r="B46" s="60"/>
      <c r="C46" s="51"/>
      <c r="D46" s="3"/>
      <c r="E46" s="8"/>
      <c r="F46" s="3"/>
      <c r="G46" s="8"/>
      <c r="H46" s="3" t="s">
        <v>55</v>
      </c>
      <c r="I46" s="8">
        <f>(C44*8)/100</f>
        <v>29.886399999999998</v>
      </c>
    </row>
    <row r="47" spans="1:12" ht="12" customHeight="1" x14ac:dyDescent="0.25">
      <c r="A47" s="9"/>
      <c r="B47" s="60"/>
      <c r="C47" s="51"/>
      <c r="D47" s="4"/>
      <c r="E47" s="6"/>
      <c r="F47" s="4" t="s">
        <v>55</v>
      </c>
      <c r="G47" s="6">
        <f>(C44*8)/100</f>
        <v>29.886399999999998</v>
      </c>
      <c r="H47" s="4" t="s">
        <v>55</v>
      </c>
      <c r="I47" s="6">
        <f>(C44*8)/100</f>
        <v>29.886399999999998</v>
      </c>
    </row>
    <row r="48" spans="1:12" ht="12" customHeight="1" x14ac:dyDescent="0.25">
      <c r="B48" s="60"/>
      <c r="C48" s="51"/>
      <c r="D48" s="4" t="s">
        <v>47</v>
      </c>
      <c r="E48" s="6">
        <f>(C44*14)/100</f>
        <v>52.301200000000001</v>
      </c>
      <c r="F48" s="4" t="s">
        <v>47</v>
      </c>
      <c r="G48" s="6">
        <f>(C44*14)/100</f>
        <v>52.301200000000001</v>
      </c>
      <c r="H48" s="4" t="s">
        <v>56</v>
      </c>
      <c r="I48" s="6">
        <f>(C44*14)/100</f>
        <v>52.301200000000001</v>
      </c>
    </row>
    <row r="49" spans="2:9" ht="12" customHeight="1" thickBot="1" x14ac:dyDescent="0.3">
      <c r="B49" s="61"/>
      <c r="C49" s="52"/>
      <c r="D49" s="5" t="s">
        <v>11</v>
      </c>
      <c r="E49" s="20">
        <f>SUM(E44+E47+E48)</f>
        <v>702.33039999999994</v>
      </c>
      <c r="F49" s="5" t="s">
        <v>11</v>
      </c>
      <c r="G49" s="20">
        <f>SUM(G44+G47+G48)</f>
        <v>732.21679999999992</v>
      </c>
      <c r="H49" s="5" t="s">
        <v>11</v>
      </c>
      <c r="I49" s="20">
        <f>SUM(I44+I45+I46+I47+I48)</f>
        <v>803.19699999999989</v>
      </c>
    </row>
    <row r="50" spans="2:9" ht="12" customHeight="1" x14ac:dyDescent="0.25">
      <c r="B50" s="59" t="s">
        <v>20</v>
      </c>
      <c r="C50" s="53">
        <v>363.46</v>
      </c>
      <c r="D50" s="3" t="s">
        <v>10</v>
      </c>
      <c r="E50" s="11">
        <f>C50*1.74</f>
        <v>632.42039999999997</v>
      </c>
      <c r="F50" s="3" t="s">
        <v>10</v>
      </c>
      <c r="G50" s="11">
        <f>C50*1.74</f>
        <v>632.42039999999997</v>
      </c>
      <c r="H50" s="3" t="s">
        <v>10</v>
      </c>
      <c r="I50" s="11">
        <f>C50*1.74</f>
        <v>632.42039999999997</v>
      </c>
    </row>
    <row r="51" spans="2:9" ht="12" customHeight="1" x14ac:dyDescent="0.25">
      <c r="B51" s="60"/>
      <c r="C51" s="54"/>
      <c r="D51" s="3"/>
      <c r="E51" s="8"/>
      <c r="F51" s="3"/>
      <c r="G51" s="8"/>
      <c r="H51" s="4" t="s">
        <v>58</v>
      </c>
      <c r="I51" s="8">
        <f>C50*11/100</f>
        <v>39.980600000000003</v>
      </c>
    </row>
    <row r="52" spans="2:9" ht="12" customHeight="1" x14ac:dyDescent="0.25">
      <c r="B52" s="60"/>
      <c r="C52" s="54"/>
      <c r="D52" s="3"/>
      <c r="E52" s="8"/>
      <c r="F52" s="3"/>
      <c r="G52" s="8"/>
      <c r="H52" s="3" t="s">
        <v>55</v>
      </c>
      <c r="I52" s="8">
        <f>(C50*8)/100</f>
        <v>29.076799999999999</v>
      </c>
    </row>
    <row r="53" spans="2:9" ht="12" customHeight="1" x14ac:dyDescent="0.25">
      <c r="B53" s="60"/>
      <c r="C53" s="54"/>
      <c r="D53" s="4"/>
      <c r="E53" s="6"/>
      <c r="F53" s="4" t="s">
        <v>55</v>
      </c>
      <c r="G53" s="6">
        <f>(C50*8)/100</f>
        <v>29.076799999999999</v>
      </c>
      <c r="H53" s="4" t="s">
        <v>55</v>
      </c>
      <c r="I53" s="6">
        <f>(C50*8)/100</f>
        <v>29.076799999999999</v>
      </c>
    </row>
    <row r="54" spans="2:9" ht="12" customHeight="1" x14ac:dyDescent="0.25">
      <c r="B54" s="60"/>
      <c r="C54" s="54"/>
      <c r="D54" s="4" t="s">
        <v>47</v>
      </c>
      <c r="E54" s="6">
        <f>(C50*14)/100</f>
        <v>50.884399999999999</v>
      </c>
      <c r="F54" s="4" t="s">
        <v>47</v>
      </c>
      <c r="G54" s="6">
        <f>(C50*14)/100</f>
        <v>50.884399999999999</v>
      </c>
      <c r="H54" s="4" t="s">
        <v>56</v>
      </c>
      <c r="I54" s="6">
        <f>(C50*14)/100</f>
        <v>50.884399999999999</v>
      </c>
    </row>
    <row r="55" spans="2:9" ht="12" customHeight="1" thickBot="1" x14ac:dyDescent="0.3">
      <c r="B55" s="61"/>
      <c r="C55" s="55"/>
      <c r="D55" s="5" t="s">
        <v>11</v>
      </c>
      <c r="E55" s="20">
        <f>SUM(E50+E53+E54)</f>
        <v>683.3048</v>
      </c>
      <c r="F55" s="5" t="s">
        <v>11</v>
      </c>
      <c r="G55" s="20">
        <f>SUM(G50+G53+G54)</f>
        <v>712.38160000000005</v>
      </c>
      <c r="H55" s="5" t="s">
        <v>11</v>
      </c>
      <c r="I55" s="20">
        <f>SUM(I50+I51+I52+I53+I54)</f>
        <v>781.43900000000008</v>
      </c>
    </row>
    <row r="56" spans="2:9" ht="12" customHeight="1" x14ac:dyDescent="0.25">
      <c r="B56" s="59" t="s">
        <v>21</v>
      </c>
      <c r="C56" s="50">
        <v>459.59</v>
      </c>
      <c r="D56" s="3" t="s">
        <v>10</v>
      </c>
      <c r="E56" s="11">
        <f>C56*1.74</f>
        <v>799.6866</v>
      </c>
      <c r="F56" s="3" t="s">
        <v>10</v>
      </c>
      <c r="G56" s="11">
        <f>C56*1.74</f>
        <v>799.6866</v>
      </c>
      <c r="H56" s="3" t="s">
        <v>10</v>
      </c>
      <c r="I56" s="11">
        <f>C56*1.74</f>
        <v>799.6866</v>
      </c>
    </row>
    <row r="57" spans="2:9" ht="12" customHeight="1" x14ac:dyDescent="0.25">
      <c r="B57" s="60"/>
      <c r="C57" s="51"/>
      <c r="D57" s="3"/>
      <c r="E57" s="8"/>
      <c r="F57" s="3"/>
      <c r="G57" s="8"/>
      <c r="H57" s="4" t="s">
        <v>58</v>
      </c>
      <c r="I57" s="8">
        <f>C56*11/100</f>
        <v>50.554899999999996</v>
      </c>
    </row>
    <row r="58" spans="2:9" ht="12" customHeight="1" x14ac:dyDescent="0.25">
      <c r="B58" s="60"/>
      <c r="C58" s="51"/>
      <c r="D58" s="3"/>
      <c r="E58" s="8"/>
      <c r="F58" s="3"/>
      <c r="G58" s="8"/>
      <c r="H58" s="3" t="s">
        <v>55</v>
      </c>
      <c r="I58" s="8">
        <f>(C56*8)/100</f>
        <v>36.767199999999995</v>
      </c>
    </row>
    <row r="59" spans="2:9" ht="12" customHeight="1" x14ac:dyDescent="0.25">
      <c r="B59" s="60"/>
      <c r="C59" s="51"/>
      <c r="D59" s="4"/>
      <c r="E59" s="6"/>
      <c r="F59" s="4" t="s">
        <v>55</v>
      </c>
      <c r="G59" s="6">
        <f>(C56*8)/100</f>
        <v>36.767199999999995</v>
      </c>
      <c r="H59" s="4" t="s">
        <v>55</v>
      </c>
      <c r="I59" s="6">
        <f>(C56*8)/100</f>
        <v>36.767199999999995</v>
      </c>
    </row>
    <row r="60" spans="2:9" ht="12" customHeight="1" x14ac:dyDescent="0.25">
      <c r="B60" s="60"/>
      <c r="C60" s="51"/>
      <c r="D60" s="4" t="s">
        <v>47</v>
      </c>
      <c r="E60" s="6">
        <f>(C56*14)/100</f>
        <v>64.34259999999999</v>
      </c>
      <c r="F60" s="4" t="s">
        <v>47</v>
      </c>
      <c r="G60" s="6">
        <f>(C56*14)/100</f>
        <v>64.34259999999999</v>
      </c>
      <c r="H60" s="4" t="s">
        <v>56</v>
      </c>
      <c r="I60" s="6">
        <f>(C56*14)/100</f>
        <v>64.34259999999999</v>
      </c>
    </row>
    <row r="61" spans="2:9" ht="12" customHeight="1" thickBot="1" x14ac:dyDescent="0.3">
      <c r="B61" s="61"/>
      <c r="C61" s="52"/>
      <c r="D61" s="5" t="s">
        <v>11</v>
      </c>
      <c r="E61" s="20">
        <f>SUM(E56+E59+E60)</f>
        <v>864.02919999999995</v>
      </c>
      <c r="F61" s="5" t="s">
        <v>11</v>
      </c>
      <c r="G61" s="20">
        <f>SUM(G56+G59+G60)</f>
        <v>900.79639999999995</v>
      </c>
      <c r="H61" s="5" t="s">
        <v>11</v>
      </c>
      <c r="I61" s="20">
        <f>SUM(I56+I57+I58+I59+I60)</f>
        <v>988.11849999999993</v>
      </c>
    </row>
    <row r="62" spans="2:9" ht="12" customHeight="1" x14ac:dyDescent="0.25">
      <c r="B62" s="59" t="s">
        <v>22</v>
      </c>
      <c r="C62" s="50">
        <v>442.82</v>
      </c>
      <c r="D62" s="3" t="s">
        <v>10</v>
      </c>
      <c r="E62" s="11">
        <f>C62*1.74</f>
        <v>770.5068</v>
      </c>
      <c r="F62" s="3" t="s">
        <v>10</v>
      </c>
      <c r="G62" s="11">
        <f>C62*1.74</f>
        <v>770.5068</v>
      </c>
      <c r="H62" s="3" t="s">
        <v>10</v>
      </c>
      <c r="I62" s="11">
        <f>C62*1.74</f>
        <v>770.5068</v>
      </c>
    </row>
    <row r="63" spans="2:9" ht="12" customHeight="1" x14ac:dyDescent="0.25">
      <c r="B63" s="60"/>
      <c r="C63" s="51"/>
      <c r="D63" s="3"/>
      <c r="E63" s="8"/>
      <c r="F63" s="3"/>
      <c r="G63" s="8"/>
      <c r="H63" s="4" t="s">
        <v>58</v>
      </c>
      <c r="I63" s="8">
        <f>C62*11/100</f>
        <v>48.710199999999993</v>
      </c>
    </row>
    <row r="64" spans="2:9" ht="12" customHeight="1" x14ac:dyDescent="0.25">
      <c r="B64" s="60"/>
      <c r="C64" s="51"/>
      <c r="D64" s="3"/>
      <c r="E64" s="8"/>
      <c r="F64" s="3"/>
      <c r="G64" s="8"/>
      <c r="H64" s="3" t="s">
        <v>55</v>
      </c>
      <c r="I64" s="8">
        <f>(C62*8)/100</f>
        <v>35.425600000000003</v>
      </c>
    </row>
    <row r="65" spans="2:12" ht="12" customHeight="1" x14ac:dyDescent="0.25">
      <c r="B65" s="60"/>
      <c r="C65" s="51"/>
      <c r="D65" s="4"/>
      <c r="E65" s="6"/>
      <c r="F65" s="4" t="s">
        <v>55</v>
      </c>
      <c r="G65" s="6">
        <f>(C62*8)/100</f>
        <v>35.425600000000003</v>
      </c>
      <c r="H65" s="4" t="s">
        <v>55</v>
      </c>
      <c r="I65" s="6">
        <f>(C62*8)/100</f>
        <v>35.425600000000003</v>
      </c>
    </row>
    <row r="66" spans="2:12" ht="12" customHeight="1" x14ac:dyDescent="0.25">
      <c r="B66" s="60"/>
      <c r="C66" s="51"/>
      <c r="D66" s="4" t="s">
        <v>47</v>
      </c>
      <c r="E66" s="6">
        <f>(C62*14)/100</f>
        <v>61.994799999999998</v>
      </c>
      <c r="F66" s="4" t="s">
        <v>47</v>
      </c>
      <c r="G66" s="6">
        <f>(C62*14)/100</f>
        <v>61.994799999999998</v>
      </c>
      <c r="H66" s="4" t="s">
        <v>56</v>
      </c>
      <c r="I66" s="6">
        <f>(C62*14)/100</f>
        <v>61.994799999999998</v>
      </c>
    </row>
    <row r="67" spans="2:12" ht="12" customHeight="1" thickBot="1" x14ac:dyDescent="0.3">
      <c r="B67" s="61"/>
      <c r="C67" s="52"/>
      <c r="D67" s="5" t="s">
        <v>11</v>
      </c>
      <c r="E67" s="20">
        <f>SUM(E62+E65+E66)</f>
        <v>832.50160000000005</v>
      </c>
      <c r="F67" s="5" t="s">
        <v>11</v>
      </c>
      <c r="G67" s="20">
        <f>SUM(G62+G65+G66)</f>
        <v>867.92720000000008</v>
      </c>
      <c r="H67" s="5" t="s">
        <v>11</v>
      </c>
      <c r="I67" s="20">
        <f>SUM(I62+I63+I64+I65+I66)</f>
        <v>952.0630000000001</v>
      </c>
    </row>
    <row r="68" spans="2:12" ht="12" customHeight="1" x14ac:dyDescent="0.25">
      <c r="B68" s="59" t="s">
        <v>23</v>
      </c>
      <c r="C68" s="53">
        <v>410.02</v>
      </c>
      <c r="D68" s="3" t="s">
        <v>10</v>
      </c>
      <c r="E68" s="11">
        <f>C68*1.74</f>
        <v>713.4348</v>
      </c>
      <c r="F68" s="3" t="s">
        <v>10</v>
      </c>
      <c r="G68" s="11">
        <f>C68*1.74</f>
        <v>713.4348</v>
      </c>
      <c r="H68" s="3" t="s">
        <v>10</v>
      </c>
      <c r="I68" s="11">
        <f>C68*1.74</f>
        <v>713.4348</v>
      </c>
    </row>
    <row r="69" spans="2:12" ht="12" customHeight="1" x14ac:dyDescent="0.25">
      <c r="B69" s="60"/>
      <c r="C69" s="54"/>
      <c r="D69" s="3"/>
      <c r="E69" s="8"/>
      <c r="F69" s="3"/>
      <c r="G69" s="8"/>
      <c r="H69" s="4" t="s">
        <v>58</v>
      </c>
      <c r="I69" s="8">
        <f>C68*11/100</f>
        <v>45.102199999999996</v>
      </c>
    </row>
    <row r="70" spans="2:12" ht="12" customHeight="1" x14ac:dyDescent="0.25">
      <c r="B70" s="60"/>
      <c r="C70" s="54"/>
      <c r="D70" s="3"/>
      <c r="E70" s="8"/>
      <c r="F70" s="3"/>
      <c r="G70" s="8"/>
      <c r="H70" s="3" t="s">
        <v>55</v>
      </c>
      <c r="I70" s="8">
        <f>(C68*8)/100</f>
        <v>32.801600000000001</v>
      </c>
    </row>
    <row r="71" spans="2:12" ht="12" customHeight="1" x14ac:dyDescent="0.25">
      <c r="B71" s="60"/>
      <c r="C71" s="54"/>
      <c r="D71" s="4"/>
      <c r="E71" s="6"/>
      <c r="F71" s="4" t="s">
        <v>55</v>
      </c>
      <c r="G71" s="6">
        <f>(C68*8)/100</f>
        <v>32.801600000000001</v>
      </c>
      <c r="H71" s="4" t="s">
        <v>55</v>
      </c>
      <c r="I71" s="6">
        <f>(C68*8)/100</f>
        <v>32.801600000000001</v>
      </c>
    </row>
    <row r="72" spans="2:12" ht="12" customHeight="1" x14ac:dyDescent="0.25">
      <c r="B72" s="60"/>
      <c r="C72" s="54"/>
      <c r="D72" s="4" t="s">
        <v>47</v>
      </c>
      <c r="E72" s="6">
        <f>(C68*14)/100</f>
        <v>57.402799999999999</v>
      </c>
      <c r="F72" s="4" t="s">
        <v>47</v>
      </c>
      <c r="G72" s="6">
        <f>(C68*14)/100</f>
        <v>57.402799999999999</v>
      </c>
      <c r="H72" s="4" t="s">
        <v>56</v>
      </c>
      <c r="I72" s="6">
        <f>(C68*14)/100</f>
        <v>57.402799999999999</v>
      </c>
    </row>
    <row r="73" spans="2:12" ht="12" customHeight="1" thickBot="1" x14ac:dyDescent="0.3">
      <c r="B73" s="61"/>
      <c r="C73" s="55"/>
      <c r="D73" s="5" t="s">
        <v>11</v>
      </c>
      <c r="E73" s="20">
        <f>SUM(E68+E71+E72)</f>
        <v>770.83759999999995</v>
      </c>
      <c r="F73" s="5" t="s">
        <v>11</v>
      </c>
      <c r="G73" s="20">
        <f>SUM(G68+G71+G72)</f>
        <v>803.63919999999996</v>
      </c>
      <c r="H73" s="5" t="s">
        <v>11</v>
      </c>
      <c r="I73" s="20">
        <f>SUM(I68+I69+I70+I71+I72)</f>
        <v>881.54300000000001</v>
      </c>
    </row>
    <row r="74" spans="2:12" ht="12" customHeight="1" x14ac:dyDescent="0.25">
      <c r="B74" s="59" t="s">
        <v>24</v>
      </c>
      <c r="C74" s="53">
        <v>399.24</v>
      </c>
      <c r="D74" s="3" t="s">
        <v>10</v>
      </c>
      <c r="E74" s="11">
        <f>C74*1.74</f>
        <v>694.67759999999998</v>
      </c>
      <c r="F74" s="3" t="s">
        <v>10</v>
      </c>
      <c r="G74" s="11">
        <f>C74*1.74</f>
        <v>694.67759999999998</v>
      </c>
      <c r="H74" s="3" t="s">
        <v>10</v>
      </c>
      <c r="I74" s="11">
        <f>C74*1.74</f>
        <v>694.67759999999998</v>
      </c>
    </row>
    <row r="75" spans="2:12" ht="12" customHeight="1" x14ac:dyDescent="0.25">
      <c r="B75" s="60"/>
      <c r="C75" s="54"/>
      <c r="D75" s="3"/>
      <c r="E75" s="8"/>
      <c r="F75" s="3"/>
      <c r="G75" s="8"/>
      <c r="H75" s="4" t="s">
        <v>58</v>
      </c>
      <c r="I75" s="8">
        <f>C74*11/100</f>
        <v>43.916400000000003</v>
      </c>
    </row>
    <row r="76" spans="2:12" ht="12" customHeight="1" x14ac:dyDescent="0.25">
      <c r="B76" s="60"/>
      <c r="C76" s="54"/>
      <c r="D76" s="3"/>
      <c r="E76" s="8"/>
      <c r="F76" s="3"/>
      <c r="G76" s="8"/>
      <c r="H76" s="3" t="s">
        <v>55</v>
      </c>
      <c r="I76" s="8">
        <f>(C74*8)/100</f>
        <v>31.9392</v>
      </c>
    </row>
    <row r="77" spans="2:12" ht="12" customHeight="1" x14ac:dyDescent="0.25">
      <c r="B77" s="60"/>
      <c r="C77" s="54"/>
      <c r="D77" s="4"/>
      <c r="E77" s="6"/>
      <c r="F77" s="4" t="s">
        <v>55</v>
      </c>
      <c r="G77" s="6">
        <f>(C74*8)/100</f>
        <v>31.9392</v>
      </c>
      <c r="H77" s="4" t="s">
        <v>55</v>
      </c>
      <c r="I77" s="6">
        <f>(C74*8)/100</f>
        <v>31.9392</v>
      </c>
    </row>
    <row r="78" spans="2:12" ht="12" customHeight="1" x14ac:dyDescent="0.25">
      <c r="B78" s="60"/>
      <c r="C78" s="54"/>
      <c r="D78" s="4" t="s">
        <v>47</v>
      </c>
      <c r="E78" s="6">
        <f>(C74*14)/100</f>
        <v>55.893600000000006</v>
      </c>
      <c r="F78" s="4" t="s">
        <v>47</v>
      </c>
      <c r="G78" s="6">
        <f>(C74*14)/100</f>
        <v>55.893600000000006</v>
      </c>
      <c r="H78" s="4" t="s">
        <v>56</v>
      </c>
      <c r="I78" s="6">
        <f>(C74*14)/100</f>
        <v>55.893600000000006</v>
      </c>
    </row>
    <row r="79" spans="2:12" ht="12" customHeight="1" thickBot="1" x14ac:dyDescent="0.3">
      <c r="B79" s="61"/>
      <c r="C79" s="55"/>
      <c r="D79" s="5" t="s">
        <v>11</v>
      </c>
      <c r="E79" s="20">
        <f>SUM(E74+E77+E78)</f>
        <v>750.57119999999998</v>
      </c>
      <c r="F79" s="5" t="s">
        <v>11</v>
      </c>
      <c r="G79" s="20">
        <f>SUM(G74+G77+G78)</f>
        <v>782.5104</v>
      </c>
      <c r="H79" s="5" t="s">
        <v>11</v>
      </c>
      <c r="I79" s="20">
        <f>SUM(I74+I75+I76+I77+I78)</f>
        <v>858.36599999999999</v>
      </c>
      <c r="L79" s="9"/>
    </row>
    <row r="80" spans="2:12" ht="12" customHeight="1" x14ac:dyDescent="0.25">
      <c r="B80" s="59" t="s">
        <v>25</v>
      </c>
      <c r="C80" s="50">
        <v>373.58</v>
      </c>
      <c r="D80" s="3" t="s">
        <v>10</v>
      </c>
      <c r="E80" s="11">
        <f>C80*1.74</f>
        <v>650.02919999999995</v>
      </c>
      <c r="F80" s="3" t="s">
        <v>10</v>
      </c>
      <c r="G80" s="11">
        <f>C80*1.74</f>
        <v>650.02919999999995</v>
      </c>
      <c r="H80" s="3" t="s">
        <v>10</v>
      </c>
      <c r="I80" s="11">
        <f>C80*1.74</f>
        <v>650.02919999999995</v>
      </c>
      <c r="L80" s="9"/>
    </row>
    <row r="81" spans="2:12" ht="12" customHeight="1" x14ac:dyDescent="0.25">
      <c r="B81" s="60"/>
      <c r="C81" s="51"/>
      <c r="D81" s="3"/>
      <c r="E81" s="8"/>
      <c r="F81" s="3"/>
      <c r="G81" s="8"/>
      <c r="H81" s="4" t="s">
        <v>58</v>
      </c>
      <c r="I81" s="8">
        <f>C80*11/100</f>
        <v>41.093800000000002</v>
      </c>
      <c r="L81" s="9"/>
    </row>
    <row r="82" spans="2:12" ht="12" customHeight="1" x14ac:dyDescent="0.25">
      <c r="B82" s="60"/>
      <c r="C82" s="51"/>
      <c r="D82" s="3"/>
      <c r="E82" s="8"/>
      <c r="F82" s="3"/>
      <c r="G82" s="8"/>
      <c r="H82" s="3" t="s">
        <v>55</v>
      </c>
      <c r="I82" s="8">
        <f>(C80*8)/100</f>
        <v>29.886399999999998</v>
      </c>
      <c r="L82" s="9"/>
    </row>
    <row r="83" spans="2:12" ht="12" customHeight="1" x14ac:dyDescent="0.25">
      <c r="B83" s="60"/>
      <c r="C83" s="51"/>
      <c r="D83" s="4"/>
      <c r="E83" s="6"/>
      <c r="F83" s="4" t="s">
        <v>55</v>
      </c>
      <c r="G83" s="6">
        <f>(C80*8)/100</f>
        <v>29.886399999999998</v>
      </c>
      <c r="H83" s="4" t="s">
        <v>55</v>
      </c>
      <c r="I83" s="6">
        <f>(C80*8)/100</f>
        <v>29.886399999999998</v>
      </c>
      <c r="L83" s="9"/>
    </row>
    <row r="84" spans="2:12" ht="12" customHeight="1" x14ac:dyDescent="0.25">
      <c r="B84" s="60"/>
      <c r="C84" s="51"/>
      <c r="D84" s="4" t="s">
        <v>47</v>
      </c>
      <c r="E84" s="6">
        <f>(C80*14)/100</f>
        <v>52.301200000000001</v>
      </c>
      <c r="F84" s="4" t="s">
        <v>47</v>
      </c>
      <c r="G84" s="6">
        <f>(C80*14)/100</f>
        <v>52.301200000000001</v>
      </c>
      <c r="H84" s="4" t="s">
        <v>56</v>
      </c>
      <c r="I84" s="6">
        <f>(C80*14)/100</f>
        <v>52.301200000000001</v>
      </c>
    </row>
    <row r="85" spans="2:12" ht="12" customHeight="1" thickBot="1" x14ac:dyDescent="0.3">
      <c r="B85" s="61"/>
      <c r="C85" s="52"/>
      <c r="D85" s="5" t="s">
        <v>11</v>
      </c>
      <c r="E85" s="20">
        <f>SUM(E80+E83+E84)</f>
        <v>702.33039999999994</v>
      </c>
      <c r="F85" s="5" t="s">
        <v>11</v>
      </c>
      <c r="G85" s="20">
        <f>SUM(G80+G83+G84)</f>
        <v>732.21679999999992</v>
      </c>
      <c r="H85" s="5" t="s">
        <v>11</v>
      </c>
      <c r="I85" s="20">
        <f>SUM(I80+I81+I82+I83+I84)</f>
        <v>803.19699999999989</v>
      </c>
    </row>
    <row r="86" spans="2:12" ht="12" customHeight="1" x14ac:dyDescent="0.25">
      <c r="B86" s="59" t="s">
        <v>26</v>
      </c>
      <c r="C86" s="53">
        <v>442.28</v>
      </c>
      <c r="D86" s="3" t="s">
        <v>10</v>
      </c>
      <c r="E86" s="11">
        <f>C86*1.74</f>
        <v>769.56719999999996</v>
      </c>
      <c r="F86" s="3" t="s">
        <v>10</v>
      </c>
      <c r="G86" s="11">
        <f>C86*1.74</f>
        <v>769.56719999999996</v>
      </c>
      <c r="H86" s="3" t="s">
        <v>10</v>
      </c>
      <c r="I86" s="11">
        <f>C86*1.74</f>
        <v>769.56719999999996</v>
      </c>
    </row>
    <row r="87" spans="2:12" ht="12" customHeight="1" x14ac:dyDescent="0.25">
      <c r="B87" s="60"/>
      <c r="C87" s="54"/>
      <c r="D87" s="3"/>
      <c r="E87" s="8"/>
      <c r="F87" s="3"/>
      <c r="G87" s="8"/>
      <c r="H87" s="4" t="s">
        <v>58</v>
      </c>
      <c r="I87" s="8">
        <f>C86*11/100</f>
        <v>48.650799999999997</v>
      </c>
    </row>
    <row r="88" spans="2:12" ht="12" customHeight="1" x14ac:dyDescent="0.25">
      <c r="B88" s="60"/>
      <c r="C88" s="54"/>
      <c r="D88" s="3"/>
      <c r="E88" s="8"/>
      <c r="F88" s="3"/>
      <c r="G88" s="8"/>
      <c r="H88" s="3" t="s">
        <v>55</v>
      </c>
      <c r="I88" s="8">
        <f>(C86*8)/100</f>
        <v>35.382399999999997</v>
      </c>
    </row>
    <row r="89" spans="2:12" ht="12" customHeight="1" x14ac:dyDescent="0.25">
      <c r="B89" s="60"/>
      <c r="C89" s="54"/>
      <c r="D89" s="4"/>
      <c r="E89" s="6"/>
      <c r="F89" s="4" t="s">
        <v>55</v>
      </c>
      <c r="G89" s="6">
        <f>(C86*8)/100</f>
        <v>35.382399999999997</v>
      </c>
      <c r="H89" s="4" t="s">
        <v>55</v>
      </c>
      <c r="I89" s="6">
        <f>(C86*8)/100</f>
        <v>35.382399999999997</v>
      </c>
    </row>
    <row r="90" spans="2:12" ht="12" customHeight="1" x14ac:dyDescent="0.25">
      <c r="B90" s="60"/>
      <c r="C90" s="54"/>
      <c r="D90" s="4" t="s">
        <v>47</v>
      </c>
      <c r="E90" s="6">
        <f>(C86*14)/100</f>
        <v>61.919200000000004</v>
      </c>
      <c r="F90" s="4" t="s">
        <v>47</v>
      </c>
      <c r="G90" s="6">
        <f>(C86*14)/100</f>
        <v>61.919200000000004</v>
      </c>
      <c r="H90" s="4" t="s">
        <v>56</v>
      </c>
      <c r="I90" s="6">
        <f>(C86*14)/100</f>
        <v>61.919200000000004</v>
      </c>
    </row>
    <row r="91" spans="2:12" ht="12" customHeight="1" thickBot="1" x14ac:dyDescent="0.3">
      <c r="B91" s="61"/>
      <c r="C91" s="55"/>
      <c r="D91" s="5" t="s">
        <v>11</v>
      </c>
      <c r="E91" s="20">
        <f>SUM(E86+E89+E90)</f>
        <v>831.4864</v>
      </c>
      <c r="F91" s="5" t="s">
        <v>11</v>
      </c>
      <c r="G91" s="20">
        <f>SUM(G86+G89+G90)</f>
        <v>866.86879999999996</v>
      </c>
      <c r="H91" s="5" t="s">
        <v>11</v>
      </c>
      <c r="I91" s="20">
        <f>SUM(I86+I87+I88+I89+I90)</f>
        <v>950.90199999999993</v>
      </c>
    </row>
    <row r="92" spans="2:12" ht="12" customHeight="1" x14ac:dyDescent="0.25">
      <c r="B92" s="59" t="s">
        <v>27</v>
      </c>
      <c r="C92" s="50">
        <v>413.49</v>
      </c>
      <c r="D92" s="3" t="s">
        <v>10</v>
      </c>
      <c r="E92" s="11">
        <f>C92*1.74</f>
        <v>719.47260000000006</v>
      </c>
      <c r="F92" s="3" t="s">
        <v>10</v>
      </c>
      <c r="G92" s="11">
        <f>C92*1.74</f>
        <v>719.47260000000006</v>
      </c>
      <c r="H92" s="3" t="s">
        <v>10</v>
      </c>
      <c r="I92" s="11">
        <f>C92*1.74</f>
        <v>719.47260000000006</v>
      </c>
    </row>
    <row r="93" spans="2:12" ht="12" customHeight="1" x14ac:dyDescent="0.25">
      <c r="B93" s="60"/>
      <c r="C93" s="51"/>
      <c r="D93" s="3"/>
      <c r="E93" s="8"/>
      <c r="F93" s="3"/>
      <c r="G93" s="8"/>
      <c r="H93" s="4" t="s">
        <v>58</v>
      </c>
      <c r="I93" s="8">
        <f>C92*11/100</f>
        <v>45.483900000000006</v>
      </c>
    </row>
    <row r="94" spans="2:12" ht="12" customHeight="1" x14ac:dyDescent="0.25">
      <c r="B94" s="60"/>
      <c r="C94" s="51"/>
      <c r="D94" s="3"/>
      <c r="E94" s="8"/>
      <c r="F94" s="3"/>
      <c r="G94" s="8"/>
      <c r="H94" s="3" t="s">
        <v>55</v>
      </c>
      <c r="I94" s="8">
        <f>(C92*8)/100</f>
        <v>33.0792</v>
      </c>
    </row>
    <row r="95" spans="2:12" ht="12" customHeight="1" x14ac:dyDescent="0.25">
      <c r="B95" s="60"/>
      <c r="C95" s="51"/>
      <c r="D95" s="4"/>
      <c r="E95" s="6"/>
      <c r="F95" s="4" t="s">
        <v>55</v>
      </c>
      <c r="G95" s="6">
        <f>(C92*8)/100</f>
        <v>33.0792</v>
      </c>
      <c r="H95" s="4" t="s">
        <v>55</v>
      </c>
      <c r="I95" s="6">
        <f>(C92*8)/100</f>
        <v>33.0792</v>
      </c>
    </row>
    <row r="96" spans="2:12" ht="12" customHeight="1" x14ac:dyDescent="0.25">
      <c r="B96" s="60"/>
      <c r="C96" s="51"/>
      <c r="D96" s="4" t="s">
        <v>47</v>
      </c>
      <c r="E96" s="6">
        <f>(C92*14)/100</f>
        <v>57.888600000000004</v>
      </c>
      <c r="F96" s="4" t="s">
        <v>47</v>
      </c>
      <c r="G96" s="6">
        <f>(C92*14)/100</f>
        <v>57.888600000000004</v>
      </c>
      <c r="H96" s="4" t="s">
        <v>56</v>
      </c>
      <c r="I96" s="6">
        <f>(C92*14)/100</f>
        <v>57.888600000000004</v>
      </c>
    </row>
    <row r="97" spans="1:9" ht="12" customHeight="1" thickBot="1" x14ac:dyDescent="0.3">
      <c r="B97" s="61"/>
      <c r="C97" s="52"/>
      <c r="D97" s="5" t="s">
        <v>11</v>
      </c>
      <c r="E97" s="20">
        <f>SUM(E92+E95+E96)</f>
        <v>777.36120000000005</v>
      </c>
      <c r="F97" s="5" t="s">
        <v>11</v>
      </c>
      <c r="G97" s="20">
        <f>SUM(G92+G95+G96)</f>
        <v>810.44040000000007</v>
      </c>
      <c r="H97" s="5" t="s">
        <v>11</v>
      </c>
      <c r="I97" s="20">
        <f>SUM(I92+I93+I94+I95+I96)</f>
        <v>889.00350000000003</v>
      </c>
    </row>
    <row r="98" spans="1:9" ht="12" customHeight="1" x14ac:dyDescent="0.25">
      <c r="A98" s="19"/>
      <c r="B98" s="56" t="s">
        <v>28</v>
      </c>
      <c r="C98" s="53">
        <v>399.24</v>
      </c>
      <c r="D98" s="3" t="s">
        <v>10</v>
      </c>
      <c r="E98" s="11">
        <f>C98*1.74</f>
        <v>694.67759999999998</v>
      </c>
      <c r="F98" s="3" t="s">
        <v>10</v>
      </c>
      <c r="G98" s="11">
        <f>C98*1.74</f>
        <v>694.67759999999998</v>
      </c>
      <c r="H98" s="3" t="s">
        <v>10</v>
      </c>
      <c r="I98" s="11">
        <f>C98*1.74</f>
        <v>694.67759999999998</v>
      </c>
    </row>
    <row r="99" spans="1:9" ht="12" customHeight="1" x14ac:dyDescent="0.25">
      <c r="A99" s="19"/>
      <c r="B99" s="57"/>
      <c r="C99" s="54"/>
      <c r="D99" s="3"/>
      <c r="E99" s="8"/>
      <c r="F99" s="3"/>
      <c r="G99" s="8"/>
      <c r="H99" s="4" t="s">
        <v>58</v>
      </c>
      <c r="I99" s="8">
        <f>C98*11/100</f>
        <v>43.916400000000003</v>
      </c>
    </row>
    <row r="100" spans="1:9" ht="12" customHeight="1" x14ac:dyDescent="0.25">
      <c r="A100" s="19"/>
      <c r="B100" s="57"/>
      <c r="C100" s="54"/>
      <c r="D100" s="3"/>
      <c r="E100" s="8"/>
      <c r="F100" s="3"/>
      <c r="G100" s="8"/>
      <c r="H100" s="3" t="s">
        <v>55</v>
      </c>
      <c r="I100" s="8">
        <f>(C98*8)/100</f>
        <v>31.9392</v>
      </c>
    </row>
    <row r="101" spans="1:9" ht="12" customHeight="1" x14ac:dyDescent="0.25">
      <c r="A101" s="19"/>
      <c r="B101" s="57"/>
      <c r="C101" s="54"/>
      <c r="D101" s="4"/>
      <c r="E101" s="6"/>
      <c r="F101" s="4" t="s">
        <v>55</v>
      </c>
      <c r="G101" s="6">
        <f>(C98*8)/100</f>
        <v>31.9392</v>
      </c>
      <c r="H101" s="4" t="s">
        <v>55</v>
      </c>
      <c r="I101" s="6">
        <f>(C98*8)/100</f>
        <v>31.9392</v>
      </c>
    </row>
    <row r="102" spans="1:9" ht="12" customHeight="1" x14ac:dyDescent="0.25">
      <c r="A102" s="19"/>
      <c r="B102" s="57"/>
      <c r="C102" s="54"/>
      <c r="D102" s="4" t="s">
        <v>47</v>
      </c>
      <c r="E102" s="6">
        <f>(C98*14)/100</f>
        <v>55.893600000000006</v>
      </c>
      <c r="F102" s="4" t="s">
        <v>47</v>
      </c>
      <c r="G102" s="6">
        <f>(C98*14)/100</f>
        <v>55.893600000000006</v>
      </c>
      <c r="H102" s="4" t="s">
        <v>56</v>
      </c>
      <c r="I102" s="6">
        <f>(C98*14)/100</f>
        <v>55.893600000000006</v>
      </c>
    </row>
    <row r="103" spans="1:9" ht="12" customHeight="1" thickBot="1" x14ac:dyDescent="0.3">
      <c r="A103" s="19"/>
      <c r="B103" s="58"/>
      <c r="C103" s="55"/>
      <c r="D103" s="5" t="s">
        <v>11</v>
      </c>
      <c r="E103" s="20">
        <f>SUM(E98+E101+E102)</f>
        <v>750.57119999999998</v>
      </c>
      <c r="F103" s="5" t="s">
        <v>11</v>
      </c>
      <c r="G103" s="20">
        <f>SUM(G98+G101+G102)</f>
        <v>782.5104</v>
      </c>
      <c r="H103" s="5" t="s">
        <v>11</v>
      </c>
      <c r="I103" s="20">
        <f>SUM(I98+I99+I100+I101+I102)</f>
        <v>858.36599999999999</v>
      </c>
    </row>
    <row r="104" spans="1:9" ht="12" customHeight="1" x14ac:dyDescent="0.25">
      <c r="A104" s="19"/>
      <c r="B104" s="56" t="s">
        <v>29</v>
      </c>
      <c r="C104" s="50">
        <v>373.58</v>
      </c>
      <c r="D104" s="3" t="s">
        <v>10</v>
      </c>
      <c r="E104" s="11">
        <f>C104*1.74</f>
        <v>650.02919999999995</v>
      </c>
      <c r="F104" s="3" t="s">
        <v>10</v>
      </c>
      <c r="G104" s="11">
        <f>C104*1.74</f>
        <v>650.02919999999995</v>
      </c>
      <c r="H104" s="3" t="s">
        <v>10</v>
      </c>
      <c r="I104" s="11">
        <f>C104*1.74</f>
        <v>650.02919999999995</v>
      </c>
    </row>
    <row r="105" spans="1:9" ht="12" customHeight="1" x14ac:dyDescent="0.25">
      <c r="A105" s="19"/>
      <c r="B105" s="57"/>
      <c r="C105" s="51"/>
      <c r="D105" s="3"/>
      <c r="E105" s="8"/>
      <c r="F105" s="3"/>
      <c r="G105" s="8"/>
      <c r="H105" s="4" t="s">
        <v>58</v>
      </c>
      <c r="I105" s="8">
        <f>C104*11/100</f>
        <v>41.093800000000002</v>
      </c>
    </row>
    <row r="106" spans="1:9" ht="12" customHeight="1" x14ac:dyDescent="0.25">
      <c r="A106" s="19"/>
      <c r="B106" s="57"/>
      <c r="C106" s="51"/>
      <c r="D106" s="3"/>
      <c r="E106" s="8"/>
      <c r="F106" s="3"/>
      <c r="G106" s="8"/>
      <c r="H106" s="3" t="s">
        <v>55</v>
      </c>
      <c r="I106" s="8">
        <f>(C104*8)/100</f>
        <v>29.886399999999998</v>
      </c>
    </row>
    <row r="107" spans="1:9" ht="12" customHeight="1" x14ac:dyDescent="0.25">
      <c r="A107" s="19"/>
      <c r="B107" s="57"/>
      <c r="C107" s="51"/>
      <c r="D107" s="4"/>
      <c r="E107" s="6"/>
      <c r="F107" s="4" t="s">
        <v>55</v>
      </c>
      <c r="G107" s="6">
        <f>(C104*8)/100</f>
        <v>29.886399999999998</v>
      </c>
      <c r="H107" s="4" t="s">
        <v>55</v>
      </c>
      <c r="I107" s="6">
        <f>(C104*8)/100</f>
        <v>29.886399999999998</v>
      </c>
    </row>
    <row r="108" spans="1:9" ht="12" customHeight="1" x14ac:dyDescent="0.25">
      <c r="A108" s="19"/>
      <c r="B108" s="57"/>
      <c r="C108" s="51"/>
      <c r="D108" s="4" t="s">
        <v>47</v>
      </c>
      <c r="E108" s="6">
        <f>(C104*14)/100</f>
        <v>52.301200000000001</v>
      </c>
      <c r="F108" s="4" t="s">
        <v>47</v>
      </c>
      <c r="G108" s="6">
        <f>(C104*14)/100</f>
        <v>52.301200000000001</v>
      </c>
      <c r="H108" s="4" t="s">
        <v>56</v>
      </c>
      <c r="I108" s="6">
        <f>(C104*14)/100</f>
        <v>52.301200000000001</v>
      </c>
    </row>
    <row r="109" spans="1:9" ht="12" customHeight="1" thickBot="1" x14ac:dyDescent="0.3">
      <c r="A109" s="19"/>
      <c r="B109" s="58"/>
      <c r="C109" s="52"/>
      <c r="D109" s="5" t="s">
        <v>11</v>
      </c>
      <c r="E109" s="20">
        <f>SUM(E104+E107+E108)</f>
        <v>702.33039999999994</v>
      </c>
      <c r="F109" s="5" t="s">
        <v>11</v>
      </c>
      <c r="G109" s="20">
        <f>SUM(G104+G107+G108)</f>
        <v>732.21679999999992</v>
      </c>
      <c r="H109" s="5" t="s">
        <v>11</v>
      </c>
      <c r="I109" s="20">
        <f>SUM(I104+I105+I106+I107+I108)</f>
        <v>803.19699999999989</v>
      </c>
    </row>
    <row r="110" spans="1:9" ht="6.75" customHeight="1" thickBot="1" x14ac:dyDescent="0.3">
      <c r="A110" s="19"/>
      <c r="B110" s="18"/>
      <c r="C110" s="21"/>
      <c r="D110" s="23"/>
      <c r="E110" s="26"/>
      <c r="F110" s="23"/>
      <c r="G110" s="22"/>
      <c r="H110" s="23"/>
      <c r="I110" s="22"/>
    </row>
    <row r="111" spans="1:9" ht="12" customHeight="1" x14ac:dyDescent="0.25">
      <c r="A111" s="19"/>
      <c r="B111" s="56" t="s">
        <v>30</v>
      </c>
      <c r="C111" s="53">
        <v>301.8</v>
      </c>
      <c r="D111" s="3" t="s">
        <v>10</v>
      </c>
      <c r="E111" s="11">
        <f>C111*1.74</f>
        <v>525.13200000000006</v>
      </c>
      <c r="F111" s="3" t="s">
        <v>10</v>
      </c>
      <c r="G111" s="11">
        <f>C111*1.74</f>
        <v>525.13200000000006</v>
      </c>
      <c r="H111" s="3" t="s">
        <v>10</v>
      </c>
      <c r="I111" s="11">
        <f>C111*1.74</f>
        <v>525.13200000000006</v>
      </c>
    </row>
    <row r="112" spans="1:9" ht="12" customHeight="1" x14ac:dyDescent="0.25">
      <c r="A112" s="19"/>
      <c r="B112" s="57"/>
      <c r="C112" s="54"/>
      <c r="D112" s="3"/>
      <c r="E112" s="8"/>
      <c r="F112" s="3"/>
      <c r="G112" s="8"/>
      <c r="H112" s="4" t="s">
        <v>58</v>
      </c>
      <c r="I112" s="8">
        <f>C111*11/100</f>
        <v>33.198</v>
      </c>
    </row>
    <row r="113" spans="1:13" ht="12" customHeight="1" x14ac:dyDescent="0.25">
      <c r="A113" s="19"/>
      <c r="B113" s="57"/>
      <c r="C113" s="54"/>
      <c r="D113" s="3"/>
      <c r="E113" s="8"/>
      <c r="F113" s="3"/>
      <c r="G113" s="8"/>
      <c r="H113" s="3" t="s">
        <v>55</v>
      </c>
      <c r="I113" s="8">
        <f>(C111*8)/100</f>
        <v>24.144000000000002</v>
      </c>
    </row>
    <row r="114" spans="1:13" ht="12" customHeight="1" x14ac:dyDescent="0.25">
      <c r="A114" s="19"/>
      <c r="B114" s="57"/>
      <c r="C114" s="54"/>
      <c r="D114" s="4"/>
      <c r="E114" s="6"/>
      <c r="F114" s="4" t="s">
        <v>55</v>
      </c>
      <c r="G114" s="6">
        <f>(C111*8)/100</f>
        <v>24.144000000000002</v>
      </c>
      <c r="H114" s="4" t="s">
        <v>55</v>
      </c>
      <c r="I114" s="6">
        <f>(C111*8)/100</f>
        <v>24.144000000000002</v>
      </c>
    </row>
    <row r="115" spans="1:13" ht="12" customHeight="1" x14ac:dyDescent="0.25">
      <c r="A115" s="19"/>
      <c r="B115" s="57"/>
      <c r="C115" s="54"/>
      <c r="D115" s="4" t="s">
        <v>47</v>
      </c>
      <c r="E115" s="6">
        <f>(C111*14)/100</f>
        <v>42.251999999999995</v>
      </c>
      <c r="F115" s="4" t="s">
        <v>47</v>
      </c>
      <c r="G115" s="6">
        <f>(C111*14)/100</f>
        <v>42.251999999999995</v>
      </c>
      <c r="H115" s="4" t="s">
        <v>56</v>
      </c>
      <c r="I115" s="6">
        <f>(C111*14)/100</f>
        <v>42.251999999999995</v>
      </c>
    </row>
    <row r="116" spans="1:13" ht="12" customHeight="1" thickBot="1" x14ac:dyDescent="0.3">
      <c r="A116" s="19"/>
      <c r="B116" s="58"/>
      <c r="C116" s="55"/>
      <c r="D116" s="5" t="s">
        <v>11</v>
      </c>
      <c r="E116" s="20">
        <f>SUM(E111+E114+E115)</f>
        <v>567.38400000000001</v>
      </c>
      <c r="F116" s="5" t="s">
        <v>11</v>
      </c>
      <c r="G116" s="20">
        <f>SUM(G111+G114+G115)</f>
        <v>591.52800000000002</v>
      </c>
      <c r="H116" s="5" t="s">
        <v>11</v>
      </c>
      <c r="I116" s="20">
        <f>SUM(I111+I112+I113+I114+I115)</f>
        <v>648.87</v>
      </c>
    </row>
    <row r="117" spans="1:13" ht="12" customHeight="1" x14ac:dyDescent="0.25">
      <c r="A117" s="19"/>
      <c r="B117" s="56" t="s">
        <v>9</v>
      </c>
      <c r="C117" s="50">
        <v>330.94</v>
      </c>
      <c r="D117" s="3" t="s">
        <v>10</v>
      </c>
      <c r="E117" s="11">
        <f>C117*1.74</f>
        <v>575.8356</v>
      </c>
      <c r="F117" s="3" t="s">
        <v>10</v>
      </c>
      <c r="G117" s="11">
        <f>C117*1.74</f>
        <v>575.8356</v>
      </c>
      <c r="H117" s="3" t="s">
        <v>10</v>
      </c>
      <c r="I117" s="11">
        <f>C117*1.74</f>
        <v>575.8356</v>
      </c>
    </row>
    <row r="118" spans="1:13" ht="12" customHeight="1" x14ac:dyDescent="0.25">
      <c r="A118" s="19"/>
      <c r="B118" s="57"/>
      <c r="C118" s="51"/>
      <c r="D118" s="3"/>
      <c r="E118" s="8"/>
      <c r="F118" s="3"/>
      <c r="G118" s="8"/>
      <c r="H118" s="4" t="s">
        <v>58</v>
      </c>
      <c r="I118" s="8">
        <f>C117*11/100</f>
        <v>36.403400000000005</v>
      </c>
    </row>
    <row r="119" spans="1:13" ht="12" customHeight="1" x14ac:dyDescent="0.25">
      <c r="A119" s="19"/>
      <c r="B119" s="57"/>
      <c r="C119" s="51"/>
      <c r="D119" s="3"/>
      <c r="E119" s="8"/>
      <c r="F119" s="3"/>
      <c r="G119" s="8"/>
      <c r="H119" s="3" t="s">
        <v>55</v>
      </c>
      <c r="I119" s="8">
        <f>(C117*8)/100</f>
        <v>26.475200000000001</v>
      </c>
    </row>
    <row r="120" spans="1:13" ht="12" customHeight="1" x14ac:dyDescent="0.25">
      <c r="A120" s="19"/>
      <c r="B120" s="57"/>
      <c r="C120" s="51"/>
      <c r="D120" s="4"/>
      <c r="E120" s="6"/>
      <c r="F120" s="4" t="s">
        <v>55</v>
      </c>
      <c r="G120" s="6">
        <f>(C117*8)/100</f>
        <v>26.475200000000001</v>
      </c>
      <c r="H120" s="4" t="s">
        <v>55</v>
      </c>
      <c r="I120" s="6">
        <f>(C117*8)/100</f>
        <v>26.475200000000001</v>
      </c>
    </row>
    <row r="121" spans="1:13" ht="12" customHeight="1" x14ac:dyDescent="0.25">
      <c r="A121" s="19"/>
      <c r="B121" s="57"/>
      <c r="C121" s="51"/>
      <c r="D121" s="4" t="s">
        <v>47</v>
      </c>
      <c r="E121" s="6">
        <f>(C117*14)/100</f>
        <v>46.331600000000002</v>
      </c>
      <c r="F121" s="4" t="s">
        <v>47</v>
      </c>
      <c r="G121" s="6">
        <f>(C117*14)/100</f>
        <v>46.331600000000002</v>
      </c>
      <c r="H121" s="4" t="s">
        <v>56</v>
      </c>
      <c r="I121" s="6">
        <f>(C117*14)/100</f>
        <v>46.331600000000002</v>
      </c>
    </row>
    <row r="122" spans="1:13" ht="12" customHeight="1" thickBot="1" x14ac:dyDescent="0.3">
      <c r="A122" s="19"/>
      <c r="B122" s="58"/>
      <c r="C122" s="52"/>
      <c r="D122" s="5" t="s">
        <v>11</v>
      </c>
      <c r="E122" s="20">
        <f>SUM(E117+E120+E121)</f>
        <v>622.16719999999998</v>
      </c>
      <c r="F122" s="5" t="s">
        <v>11</v>
      </c>
      <c r="G122" s="20">
        <f>SUM(G117+G120+G121)</f>
        <v>648.64239999999995</v>
      </c>
      <c r="H122" s="5" t="s">
        <v>11</v>
      </c>
      <c r="I122" s="20">
        <f>SUM(I117+I118+I119+I120+I121)</f>
        <v>711.52099999999996</v>
      </c>
      <c r="M122" s="9"/>
    </row>
    <row r="123" spans="1:13" ht="4.5" customHeight="1" x14ac:dyDescent="0.25"/>
    <row r="124" spans="1:13" x14ac:dyDescent="0.25">
      <c r="B124" s="16" t="s">
        <v>32</v>
      </c>
      <c r="M124" s="9"/>
    </row>
    <row r="125" spans="1:13" ht="2.25" customHeight="1" x14ac:dyDescent="0.25">
      <c r="B125" s="16"/>
    </row>
    <row r="126" spans="1:13" x14ac:dyDescent="0.25">
      <c r="B126" s="25" t="s">
        <v>45</v>
      </c>
      <c r="C126" s="24"/>
      <c r="D126" s="24"/>
      <c r="E126" s="24"/>
      <c r="F126" s="24"/>
      <c r="G126" s="24"/>
      <c r="H126" s="24"/>
      <c r="M126" s="9"/>
    </row>
    <row r="127" spans="1:13" ht="3" customHeight="1" x14ac:dyDescent="0.25">
      <c r="B127" s="24"/>
      <c r="C127" s="24"/>
      <c r="D127" s="24"/>
      <c r="E127" s="24"/>
      <c r="F127" s="24"/>
      <c r="G127" s="24"/>
      <c r="H127" s="24"/>
    </row>
    <row r="128" spans="1:13" x14ac:dyDescent="0.25">
      <c r="B128" s="24" t="s">
        <v>44</v>
      </c>
      <c r="C128" s="24"/>
      <c r="D128" s="24"/>
      <c r="E128" s="24"/>
      <c r="F128" s="24"/>
      <c r="G128" s="24"/>
      <c r="H128" s="24"/>
    </row>
    <row r="129" spans="2:8" ht="3" customHeight="1" x14ac:dyDescent="0.25">
      <c r="B129" s="24"/>
      <c r="C129" s="24"/>
      <c r="D129" s="24"/>
      <c r="E129" s="24"/>
      <c r="F129" s="24"/>
      <c r="G129" s="24"/>
      <c r="H129" s="24"/>
    </row>
    <row r="130" spans="2:8" x14ac:dyDescent="0.25">
      <c r="B130" s="24" t="s">
        <v>43</v>
      </c>
      <c r="C130" s="24"/>
      <c r="D130" s="24"/>
      <c r="E130" s="24"/>
      <c r="F130" s="24"/>
      <c r="G130" s="24"/>
      <c r="H130" s="24"/>
    </row>
    <row r="131" spans="2:8" x14ac:dyDescent="0.25">
      <c r="B131" s="25" t="s">
        <v>34</v>
      </c>
      <c r="C131" s="24"/>
      <c r="D131" s="24"/>
      <c r="E131" s="24"/>
      <c r="F131" s="24"/>
      <c r="G131" s="24"/>
      <c r="H131" s="24"/>
    </row>
    <row r="132" spans="2:8" ht="4.5" customHeight="1" x14ac:dyDescent="0.25">
      <c r="B132" s="24"/>
      <c r="C132" s="24"/>
      <c r="D132" s="24"/>
      <c r="E132" s="24"/>
      <c r="F132" s="24"/>
      <c r="G132" s="24"/>
      <c r="H132" s="24"/>
    </row>
    <row r="133" spans="2:8" x14ac:dyDescent="0.25">
      <c r="B133" s="24" t="s">
        <v>42</v>
      </c>
      <c r="C133" s="24"/>
      <c r="D133" s="24"/>
      <c r="E133" s="24"/>
      <c r="F133" s="24"/>
      <c r="G133" s="24"/>
      <c r="H133" s="24"/>
    </row>
    <row r="134" spans="2:8" ht="3" customHeight="1" x14ac:dyDescent="0.25">
      <c r="B134" s="24"/>
      <c r="C134" s="24"/>
      <c r="D134" s="24"/>
      <c r="E134" s="24"/>
      <c r="F134" s="24"/>
      <c r="G134" s="24"/>
      <c r="H134" s="24"/>
    </row>
    <row r="135" spans="2:8" x14ac:dyDescent="0.25">
      <c r="B135" s="24" t="s">
        <v>41</v>
      </c>
      <c r="C135" s="24"/>
      <c r="D135" s="24"/>
      <c r="E135" s="24"/>
      <c r="F135" s="24"/>
      <c r="G135" s="24"/>
      <c r="H135" s="24"/>
    </row>
    <row r="136" spans="2:8" x14ac:dyDescent="0.25">
      <c r="B136" s="25" t="s">
        <v>35</v>
      </c>
      <c r="C136" s="24"/>
      <c r="D136" s="24"/>
      <c r="E136" s="24"/>
      <c r="F136" s="24"/>
      <c r="G136" s="24"/>
      <c r="H136" s="24"/>
    </row>
  </sheetData>
  <mergeCells count="45">
    <mergeCell ref="B2:I2"/>
    <mergeCell ref="B1:I1"/>
    <mergeCell ref="B5:I5"/>
    <mergeCell ref="B117:B122"/>
    <mergeCell ref="C117:C122"/>
    <mergeCell ref="B98:B103"/>
    <mergeCell ref="C98:C103"/>
    <mergeCell ref="B104:B109"/>
    <mergeCell ref="C104:C109"/>
    <mergeCell ref="B111:B116"/>
    <mergeCell ref="C111:C116"/>
    <mergeCell ref="B80:B85"/>
    <mergeCell ref="C80:C85"/>
    <mergeCell ref="B86:B91"/>
    <mergeCell ref="C86:C91"/>
    <mergeCell ref="B50:B55"/>
    <mergeCell ref="C50:C55"/>
    <mergeCell ref="B56:B61"/>
    <mergeCell ref="C56:C61"/>
    <mergeCell ref="B92:B97"/>
    <mergeCell ref="C92:C97"/>
    <mergeCell ref="B62:B67"/>
    <mergeCell ref="C62:C67"/>
    <mergeCell ref="B68:B73"/>
    <mergeCell ref="C68:C73"/>
    <mergeCell ref="B74:B79"/>
    <mergeCell ref="C74:C79"/>
    <mergeCell ref="B32:B37"/>
    <mergeCell ref="C32:C37"/>
    <mergeCell ref="B38:B43"/>
    <mergeCell ref="C38:C43"/>
    <mergeCell ref="B44:B49"/>
    <mergeCell ref="C44:C49"/>
    <mergeCell ref="B14:B19"/>
    <mergeCell ref="C14:C19"/>
    <mergeCell ref="B20:B25"/>
    <mergeCell ref="C20:C25"/>
    <mergeCell ref="B26:B31"/>
    <mergeCell ref="C26:C31"/>
    <mergeCell ref="B3:I3"/>
    <mergeCell ref="D7:E7"/>
    <mergeCell ref="F7:G7"/>
    <mergeCell ref="H7:I7"/>
    <mergeCell ref="B8:B13"/>
    <mergeCell ref="C8:C13"/>
  </mergeCells>
  <pageMargins left="1.8110236220472442" right="0.23622047244094491" top="0" bottom="0.74803149606299213" header="0.19685039370078741" footer="0.31496062992125984"/>
  <pageSetup paperSize="5" scale="59" fitToWidth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RAMA GENERAL</vt:lpstr>
      <vt:lpstr>ASERRADEROS</vt:lpstr>
      <vt:lpstr>TERCIADOS</vt:lpstr>
      <vt:lpstr>AGLOMERADOS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Admin</cp:lastModifiedBy>
  <cp:lastPrinted>2023-05-05T12:44:43Z</cp:lastPrinted>
  <dcterms:created xsi:type="dcterms:W3CDTF">2021-02-23T23:30:58Z</dcterms:created>
  <dcterms:modified xsi:type="dcterms:W3CDTF">2023-05-15T13:34:26Z</dcterms:modified>
</cp:coreProperties>
</file>